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70" windowWidth="12120" windowHeight="8280" firstSheet="1" activeTab="4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explanatory notes" sheetId="5" r:id="rId5"/>
  </sheets>
  <definedNames>
    <definedName name="_xlnm.Print_Area" localSheetId="1">'balance sheet'!$B$3:$K$54</definedName>
    <definedName name="_xlnm.Print_Area" localSheetId="3">'cash flow'!$B$1:$L$61</definedName>
    <definedName name="_xlnm.Print_Area" localSheetId="2">'equity statement'!$B$2:$N$43</definedName>
    <definedName name="_xlnm.Print_Area" localSheetId="0">'income statement'!$B$3:$M$60</definedName>
  </definedNames>
  <calcPr fullCalcOnLoad="1"/>
</workbook>
</file>

<file path=xl/sharedStrings.xml><?xml version="1.0" encoding="utf-8"?>
<sst xmlns="http://schemas.openxmlformats.org/spreadsheetml/2006/main" count="346" uniqueCount="288">
  <si>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</si>
  <si>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</si>
  <si>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</si>
  <si>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</si>
  <si>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</si>
  <si>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</si>
  <si>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</si>
  <si>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</si>
  <si>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</si>
  <si>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31 Dec 2003</t>
  </si>
  <si>
    <t>31 Dec 2002</t>
  </si>
  <si>
    <t>RM'000</t>
  </si>
  <si>
    <t>(a)</t>
  </si>
  <si>
    <t>Revenue</t>
  </si>
  <si>
    <t>(b)</t>
  </si>
  <si>
    <t>(c)</t>
  </si>
  <si>
    <t>Other operating income</t>
  </si>
  <si>
    <t>(d)</t>
  </si>
  <si>
    <t>Loss from operations</t>
  </si>
  <si>
    <t>(e)</t>
  </si>
  <si>
    <t>(f)</t>
  </si>
  <si>
    <t>(g)</t>
  </si>
  <si>
    <t>(h)</t>
  </si>
  <si>
    <t>(i)</t>
  </si>
  <si>
    <t>(j)</t>
  </si>
  <si>
    <t>(k)</t>
  </si>
  <si>
    <t xml:space="preserve">Fully diluted </t>
  </si>
  <si>
    <t>N/A</t>
  </si>
  <si>
    <t>As at 31 December 2003</t>
  </si>
  <si>
    <t>AS AT END OF</t>
  </si>
  <si>
    <t>AS AT PRECEDING</t>
  </si>
  <si>
    <t>CURRENT QUARTER</t>
  </si>
  <si>
    <t>FINANCIAL YEAR END</t>
  </si>
  <si>
    <t>1.</t>
  </si>
  <si>
    <t>Property, plant and equipment</t>
  </si>
  <si>
    <t>2.</t>
  </si>
  <si>
    <t>Current Assets</t>
  </si>
  <si>
    <t>Inventories</t>
  </si>
  <si>
    <t>Cash and bank balances</t>
  </si>
  <si>
    <t>Current Liabilities</t>
  </si>
  <si>
    <t>Taxation</t>
  </si>
  <si>
    <t>Net current liabilities</t>
  </si>
  <si>
    <t>Shareholders' Funds</t>
  </si>
  <si>
    <t>Share Capital</t>
  </si>
  <si>
    <t>Reserves</t>
  </si>
  <si>
    <t>Net tangible assets per share (RM)</t>
  </si>
  <si>
    <t>For the period ended 31 December 2003</t>
  </si>
  <si>
    <t>Share</t>
  </si>
  <si>
    <t>Accumulated</t>
  </si>
  <si>
    <t>Capital</t>
  </si>
  <si>
    <t>Losses</t>
  </si>
  <si>
    <t>Total</t>
  </si>
  <si>
    <t>Exchange</t>
  </si>
  <si>
    <t>Condensed Consolidated Cash Flow Statements</t>
  </si>
  <si>
    <t xml:space="preserve"> </t>
  </si>
  <si>
    <t>CASH FLOWS FROM OPERATING ACTIVITIES</t>
  </si>
  <si>
    <t>Adjustment for :-</t>
  </si>
  <si>
    <t>Interest expenses</t>
  </si>
  <si>
    <t>Interest income</t>
  </si>
  <si>
    <t>CASH FLOWS FROM INVESTING ACTIVITIES</t>
  </si>
  <si>
    <t>Acquisition of property, plant and equipment</t>
  </si>
  <si>
    <t>CASH FLOWS FROM FINANCING ACTIVITIES</t>
  </si>
  <si>
    <t>Cash &amp; Cash Equivalents at beginning of period</t>
  </si>
  <si>
    <t>Cash &amp; Cash Equivalents at end of period</t>
  </si>
  <si>
    <t xml:space="preserve">Selected Explanatory Notes </t>
  </si>
  <si>
    <t>A.</t>
  </si>
  <si>
    <t>MASB 26 - Paragraph 16</t>
  </si>
  <si>
    <t>A1</t>
  </si>
  <si>
    <t>Accounting Policies</t>
  </si>
  <si>
    <t>The interim financial statements are unaudited and have been prepared in accordance with the requirements of</t>
  </si>
  <si>
    <t>MASB 26: Interim Financial Reporting and paragraph 9.22 of the Listing Requirements of the Kuala Lumpur</t>
  </si>
  <si>
    <t xml:space="preserve">Stock Exchange. </t>
  </si>
  <si>
    <t>The interim financial statements should be read in conjunction with the audited financial statements for the</t>
  </si>
  <si>
    <t>explanation of events and transactions that are significant to an understanding of the changes in the financial</t>
  </si>
  <si>
    <t>The same accounting policies and methods of computation are followed in the interim financial statements as</t>
  </si>
  <si>
    <t>28 to MASB 30, which became effective from 1 July 2003.</t>
  </si>
  <si>
    <t>The adoption of these MASBs have not given rise to any adjustments to the opening balances</t>
  </si>
  <si>
    <t>of retained profits of the prior year and the current period or to changes in comparatives.</t>
  </si>
  <si>
    <t>A2</t>
  </si>
  <si>
    <t>Auditors' Report on the Preceding Annual Financial Statements</t>
  </si>
  <si>
    <t>A3</t>
  </si>
  <si>
    <t>Seasonal or Cyclical Factors</t>
  </si>
  <si>
    <t>A4</t>
  </si>
  <si>
    <t>Unusual Items Due to their Nature, Size or Incidence</t>
  </si>
  <si>
    <t>There were no unusual items affecting assets, liabilities, equity, net income or cash flows during the financial</t>
  </si>
  <si>
    <t>year to date.</t>
  </si>
  <si>
    <t>A5</t>
  </si>
  <si>
    <t>Material Changes in Estimates of Amounts</t>
  </si>
  <si>
    <t>A6</t>
  </si>
  <si>
    <t>Changes in Debt and Equity Securities</t>
  </si>
  <si>
    <t>The Group was not involved in any issuance and repayment of debt and equity securities, share buy-backs,</t>
  </si>
  <si>
    <t>share cancellations, shares held as treasury shares and resale of treasury shares for the current financial year</t>
  </si>
  <si>
    <t>to date.</t>
  </si>
  <si>
    <t>A7</t>
  </si>
  <si>
    <t>Dividend Paid</t>
  </si>
  <si>
    <t>No interim dividend has been paid and/or recommended for the current financial period to date.</t>
  </si>
  <si>
    <t>A8</t>
  </si>
  <si>
    <t>Segmental Information</t>
  </si>
  <si>
    <t>Current financial</t>
  </si>
  <si>
    <t>Comparative financial</t>
  </si>
  <si>
    <t>Segment revenue</t>
  </si>
  <si>
    <t>A9</t>
  </si>
  <si>
    <t>Valuation of Property, Plant and Equipment</t>
  </si>
  <si>
    <t>The valuations of property, plant and equipment have been brought forward, without amendment from the</t>
  </si>
  <si>
    <t>A10</t>
  </si>
  <si>
    <t>Subsequent Events</t>
  </si>
  <si>
    <t>A11</t>
  </si>
  <si>
    <t>Changes in the Composition of the Group</t>
  </si>
  <si>
    <t>There were no changes in the Composition of the Group for the current financial year to date.</t>
  </si>
  <si>
    <t>A12</t>
  </si>
  <si>
    <t>Changes in Contingent Liabilities and Contingent Assets</t>
  </si>
  <si>
    <t>A13</t>
  </si>
  <si>
    <t>Capital Commitments</t>
  </si>
  <si>
    <t>Others</t>
  </si>
  <si>
    <t>B.</t>
  </si>
  <si>
    <t>KLSE listing requirements (Part A of Appendix 9B)</t>
  </si>
  <si>
    <t>B1</t>
  </si>
  <si>
    <t>Review of Performance</t>
  </si>
  <si>
    <t>B2</t>
  </si>
  <si>
    <t>Material Change in the Quarterly Results</t>
  </si>
  <si>
    <t>B3</t>
  </si>
  <si>
    <t>Current Year Prospects</t>
  </si>
  <si>
    <t>B4</t>
  </si>
  <si>
    <t>Variance from Profit Forecast/Profit Guarantee</t>
  </si>
  <si>
    <t>Not applicable in this quarterly report.</t>
  </si>
  <si>
    <t>B5</t>
  </si>
  <si>
    <t>B6</t>
  </si>
  <si>
    <t>B8</t>
  </si>
  <si>
    <t>Status of Corporate Proposals</t>
  </si>
  <si>
    <t>The corporate proposals announced but not completed at the date of this report are as follows :</t>
  </si>
  <si>
    <t>B9</t>
  </si>
  <si>
    <t>Group Borrowings</t>
  </si>
  <si>
    <t>Short term borrowings :</t>
  </si>
  <si>
    <t>B10</t>
  </si>
  <si>
    <t>Off  Balance Sheet Financial Instruments</t>
  </si>
  <si>
    <t>There were no financial instruments with off-balance sheet risk as at the date of this report.</t>
  </si>
  <si>
    <t>B11</t>
  </si>
  <si>
    <t>Material Litigation</t>
  </si>
  <si>
    <t>B12</t>
  </si>
  <si>
    <t>Dividend</t>
  </si>
  <si>
    <t>No interim dividend has been recommended for the current financial to date.</t>
  </si>
  <si>
    <t>B13</t>
  </si>
  <si>
    <t>Earnings per share</t>
  </si>
  <si>
    <t>Basic</t>
  </si>
  <si>
    <t>Number of shares in issue during the</t>
  </si>
  <si>
    <t>period ('000')</t>
  </si>
  <si>
    <t xml:space="preserve">Weighted average number of shares </t>
  </si>
  <si>
    <t xml:space="preserve"> in issue ('000)</t>
  </si>
  <si>
    <t>Basic loss per share (sen)</t>
  </si>
  <si>
    <t>Fully diluted</t>
  </si>
  <si>
    <t>On behalf of the Board</t>
  </si>
  <si>
    <t>Company Secretary</t>
  </si>
  <si>
    <t>Kuala Lumpur</t>
  </si>
  <si>
    <t>MENTIGA CORPORATION BERHAD</t>
  </si>
  <si>
    <t>(Company no. 10289-K)</t>
  </si>
  <si>
    <t>For the year ended 31 December 2003</t>
  </si>
  <si>
    <t>cost of sales</t>
  </si>
  <si>
    <t>Administrative expenses</t>
  </si>
  <si>
    <t>Other operating expenses</t>
  </si>
  <si>
    <t>Gross Profit</t>
  </si>
  <si>
    <t>Finance costs</t>
  </si>
  <si>
    <t>Profit/ (Loss) before Taxation</t>
  </si>
  <si>
    <t>Exceptional Item</t>
  </si>
  <si>
    <t>(l)</t>
  </si>
  <si>
    <t>Profit/(loss) after Tax</t>
  </si>
  <si>
    <t>Minority Interest</t>
  </si>
  <si>
    <t>(m)</t>
  </si>
  <si>
    <t>(n)</t>
  </si>
  <si>
    <t>Net profit / (loss) for the period</t>
  </si>
  <si>
    <t>(o)</t>
  </si>
  <si>
    <t>Condensed Consolidated Balance Sheet (unaudited)</t>
  </si>
  <si>
    <t>31December 2002</t>
  </si>
  <si>
    <t>31December 2003</t>
  </si>
  <si>
    <t>Investment property</t>
  </si>
  <si>
    <t>3</t>
  </si>
  <si>
    <t>Goodwill on consolidation</t>
  </si>
  <si>
    <t>Trade and other receivables</t>
  </si>
  <si>
    <t>Trade payables</t>
  </si>
  <si>
    <t>Other Payables</t>
  </si>
  <si>
    <t>Provision for taxation</t>
  </si>
  <si>
    <t>Accumulated Losses</t>
  </si>
  <si>
    <t>Shareholders fund</t>
  </si>
  <si>
    <t>Retirement benefits</t>
  </si>
  <si>
    <t>for the year ended 31 December 2002)</t>
  </si>
  <si>
    <t xml:space="preserve">(The Condensed Consolidated Balance Sheet should be read in conjunction with the Audited Financial Report </t>
  </si>
  <si>
    <t>Advance from a substantial shareholder</t>
  </si>
  <si>
    <t>Borrowings (interest bearing)</t>
  </si>
  <si>
    <t>Revaluation and other reserves</t>
  </si>
  <si>
    <t>Deferred Taxation</t>
  </si>
  <si>
    <t xml:space="preserve">capital </t>
  </si>
  <si>
    <t xml:space="preserve">Fluctuation </t>
  </si>
  <si>
    <t>Group</t>
  </si>
  <si>
    <t>As at 1 January 2003</t>
  </si>
  <si>
    <t>Currency Translation differences</t>
  </si>
  <si>
    <t>Net profit for the period</t>
  </si>
  <si>
    <t>Debt waiver</t>
  </si>
  <si>
    <t>Advance from holding company</t>
  </si>
  <si>
    <t>(The Condensed Consolidated Cash Flow Statements should be read in conjunction with the audited</t>
  </si>
  <si>
    <t>Provision for doubtful debts</t>
  </si>
  <si>
    <t>Write off goodwill</t>
  </si>
  <si>
    <t>Interest paid</t>
  </si>
  <si>
    <t>Net Profit/(loss) before tax</t>
  </si>
  <si>
    <t>-Depreciation</t>
  </si>
  <si>
    <t>-loss/ (gain) on disposal</t>
  </si>
  <si>
    <t>-written off</t>
  </si>
  <si>
    <t>-impairment loss</t>
  </si>
  <si>
    <t>Amortisation of goodwill</t>
  </si>
  <si>
    <t>Recovery from doubtful debts</t>
  </si>
  <si>
    <t>Receivables written off</t>
  </si>
  <si>
    <t>Provision for retirement benefits</t>
  </si>
  <si>
    <t>Unrealised net exchange (gain)/loss</t>
  </si>
  <si>
    <t>Changes in working capital</t>
  </si>
  <si>
    <t>-inventories</t>
  </si>
  <si>
    <t>-receivables, deposits and prepayment</t>
  </si>
  <si>
    <t>-payables</t>
  </si>
  <si>
    <t>Cash from operations</t>
  </si>
  <si>
    <t>Retirement benefits paid</t>
  </si>
  <si>
    <t>Net cash flow used in operating activities</t>
  </si>
  <si>
    <t>Net cash flow  used in investing activities</t>
  </si>
  <si>
    <t>Hire purchase and finance lease principal payments</t>
  </si>
  <si>
    <t>Net increase/ (decrease) in Cash &amp; Cash Equivalents</t>
  </si>
  <si>
    <t>Loan to subsidiary company</t>
  </si>
  <si>
    <t>Annual financial report for the year ended 31 December 2002</t>
  </si>
  <si>
    <t>(p)</t>
  </si>
  <si>
    <t>position and performance of the Group since the financial year ended 31 December 2002.</t>
  </si>
  <si>
    <t>year ended 31 December 2002. These explanatory notes attached to the interim financial statements provide an</t>
  </si>
  <si>
    <t xml:space="preserve">Since the group business were in plywood manufacturing operation and oil palm development, the group </t>
  </si>
  <si>
    <t>is subjected to seasonal or cyclical factors.</t>
  </si>
  <si>
    <t>The auditors' report on the financial statements for the year ended 31 December 2002 was with qualifications.</t>
  </si>
  <si>
    <t>Plantation</t>
  </si>
  <si>
    <t>Sales of houses</t>
  </si>
  <si>
    <t>Manufacturing of timber</t>
  </si>
  <si>
    <t>most recent audited annual financial statements for the year ended 31 December 2002</t>
  </si>
  <si>
    <t>The contingent liabilities pending at the end of current quarter are as follows:</t>
  </si>
  <si>
    <t>Claims made by a project employer and contractor</t>
  </si>
  <si>
    <t>Legal claims by contractors</t>
  </si>
  <si>
    <t>For the year the group attained a net profit after tax of RM13.6 Million against loss of RM15.3Million in</t>
  </si>
  <si>
    <t xml:space="preserve">the corresponding period last year.The results was incorporated the gain from waiver amount received </t>
  </si>
  <si>
    <t>from debts settlement of bank borrowings and after taking into account the write off of goodwill.</t>
  </si>
  <si>
    <t xml:space="preserve">For the quarter under review, the Group reported a  higher loss before tax of RM10.8 million as compared to </t>
  </si>
  <si>
    <t>RM1.1 million, goodwill of RM2.1 and provision for doubtful debt of RM 1.4 million.</t>
  </si>
  <si>
    <t>The Group is in the process of  submitting its comprehensive proposals to regularise its financial condition</t>
  </si>
  <si>
    <t xml:space="preserve">and to restore the group's shareholders' equity from being in a deficit position in order to remove Mentiga </t>
  </si>
  <si>
    <t>from being classified as an PN4 company.</t>
  </si>
  <si>
    <t xml:space="preserve">There was no taxation provided for the period due to losses incurred in the current quarter and </t>
  </si>
  <si>
    <t>There were no purchase or disposal of quoted securities of the group for the  financial year ended</t>
  </si>
  <si>
    <t>31 December 2003.</t>
  </si>
  <si>
    <t>Particulars of purchase or disposal of quoted securities and</t>
  </si>
  <si>
    <t xml:space="preserve">On 17 September 2003, CIMB announced on behalf of Mentiga that the application in relation to </t>
  </si>
  <si>
    <t>to the Proposed Debt Settlement and Proposed Restricted Issue has been submitted to the SC</t>
  </si>
  <si>
    <t>company, Amanah Saham Pahang (ASPA) amounting to RM20.0Million to pay the financial</t>
  </si>
  <si>
    <t>for its approval on 16th September 2003. The company received an advance from its holding</t>
  </si>
  <si>
    <t>institution creditors.The relevant amounts owing to them have been fully settled. In view of the</t>
  </si>
  <si>
    <t>aforesaid, the debt waiver has crystallised and is completed.</t>
  </si>
  <si>
    <t xml:space="preserve">Proposals to the SC to regularise its group's  financial condition. </t>
  </si>
  <si>
    <t>Bank overdraft</t>
  </si>
  <si>
    <t>As at 31 Dec.2003</t>
  </si>
  <si>
    <t>Term Loan</t>
  </si>
  <si>
    <t xml:space="preserve">Negative pledge &amp; </t>
  </si>
  <si>
    <t>Corporate guarantee</t>
  </si>
  <si>
    <t>Net profit (loss)loss for the period (RM'000)</t>
  </si>
  <si>
    <t>YEAP KOK LEONG</t>
  </si>
  <si>
    <t>25 February 2004</t>
  </si>
  <si>
    <t>The list of audit qualifications  is attached as Annexure 1.</t>
  </si>
  <si>
    <t>Gain on interest waiver</t>
  </si>
  <si>
    <t>Net cash flow from/(used in) financing activities</t>
  </si>
  <si>
    <t>ordinary shares) (sen)</t>
  </si>
  <si>
    <t xml:space="preserve">Basic (based on 37,500,000 </t>
  </si>
  <si>
    <t>Financial Report  for the year ended 31 December 2002)</t>
  </si>
  <si>
    <t>(The Condensed Consolidated Income Statement should be read in conjunction with the Audited</t>
  </si>
  <si>
    <t>CONDENSED CONSOLIDATED STATEMENT OF CHANGES IN EQUITY</t>
  </si>
  <si>
    <t>compared with the financial statements for the year ended 31 December 2002, except for the adoption of MASB</t>
  </si>
  <si>
    <t>-4-</t>
  </si>
  <si>
    <t>As at 30 Sept .2003</t>
  </si>
  <si>
    <t>-3-</t>
  </si>
  <si>
    <t>The list of material litigation is attached as Annexure 2</t>
  </si>
  <si>
    <t>Revenue for the current quarter at RM1.8 million was higher by 260% as compared to the</t>
  </si>
  <si>
    <t xml:space="preserve">corresponding quarter of RM0.5. The main revenue is from selling of oil palm from plantation activities. </t>
  </si>
  <si>
    <t>Godwill on concolidation has been decided to be written off in the financial year ended 31 December 2003.</t>
  </si>
  <si>
    <t>The are an exceptional items of RM33.2 Million reported in the financial year due to the realisation of amount</t>
  </si>
  <si>
    <t>debt waived received by the company through full debt settlrment to financial instution creditors.</t>
  </si>
  <si>
    <t>This section should be read concurrent with section B8.</t>
  </si>
  <si>
    <t>There were  no capital commitment incurred by the company for the current financial year to date.</t>
  </si>
  <si>
    <t>RM8.9 million for the previous quarter ended 31 December 2002 due to the write off of inventories totalling</t>
  </si>
  <si>
    <t>there are sufficient brought forward tax losses to set off against the future profits.</t>
  </si>
  <si>
    <t>a final extension of time  up to 28th February 2004 for the company to submit a Comprehensive</t>
  </si>
  <si>
    <t>As at 31 December 2003, the Group borrowings are as follows :</t>
  </si>
  <si>
    <t>On 24 December 2003, the Securities Commission via  its letter dated 24 December 2003, approved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</si>
</sst>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_);_(* \(#,##0.0\);_(* &quot;-&quot;??_);_(@_)"/>
  </numFmts>
  <fonts count="13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10"/>
      <color indexed="5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Fill="1" applyAlignment="1">
      <alignment horizontal="left"/>
    </xf>
    <xf numFmtId="164" fontId="1" fillId="0" borderId="0" xfId="15" applyNumberFormat="1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Fill="1" applyAlignment="1" quotePrefix="1">
      <alignment horizontal="center"/>
    </xf>
    <xf numFmtId="0" fontId="0" fillId="0" borderId="0" xfId="0" applyFill="1" applyAlignment="1" quotePrefix="1">
      <alignment horizontal="left"/>
    </xf>
    <xf numFmtId="164" fontId="0" fillId="0" borderId="0" xfId="15" applyNumberFormat="1" applyFill="1" applyBorder="1" applyAlignment="1">
      <alignment/>
    </xf>
    <xf numFmtId="164" fontId="0" fillId="0" borderId="0" xfId="15" applyNumberFormat="1" applyFont="1" applyFill="1" applyBorder="1" applyAlignment="1">
      <alignment horizontal="center"/>
    </xf>
    <xf numFmtId="164" fontId="0" fillId="0" borderId="0" xfId="15" applyNumberFormat="1" applyFont="1" applyFill="1" applyBorder="1" applyAlignment="1" quotePrefix="1">
      <alignment horizontal="center"/>
    </xf>
    <xf numFmtId="164" fontId="0" fillId="0" borderId="1" xfId="15" applyNumberFormat="1" applyFill="1" applyBorder="1" applyAlignment="1">
      <alignment/>
    </xf>
    <xf numFmtId="0" fontId="4" fillId="0" borderId="0" xfId="0" applyFont="1" applyFill="1" applyAlignment="1">
      <alignment horizontal="left"/>
    </xf>
    <xf numFmtId="164" fontId="0" fillId="0" borderId="0" xfId="15" applyNumberFormat="1" applyFill="1" applyAlignment="1">
      <alignment horizontal="center"/>
    </xf>
    <xf numFmtId="164" fontId="0" fillId="0" borderId="0" xfId="15" applyNumberFormat="1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164" fontId="0" fillId="0" borderId="2" xfId="15" applyNumberFormat="1" applyFill="1" applyBorder="1" applyAlignment="1">
      <alignment/>
    </xf>
    <xf numFmtId="43" fontId="0" fillId="0" borderId="0" xfId="15" applyNumberFormat="1" applyFill="1" applyAlignment="1">
      <alignment/>
    </xf>
    <xf numFmtId="164" fontId="0" fillId="0" borderId="0" xfId="15" applyNumberFormat="1" applyFont="1" applyFill="1" applyAlignment="1">
      <alignment horizontal="right"/>
    </xf>
    <xf numFmtId="164" fontId="0" fillId="0" borderId="0" xfId="15" applyNumberFormat="1" applyFill="1" applyAlignment="1">
      <alignment horizontal="right"/>
    </xf>
    <xf numFmtId="164" fontId="4" fillId="0" borderId="0" xfId="15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164" fontId="1" fillId="0" borderId="0" xfId="15" applyNumberFormat="1" applyFont="1" applyFill="1" applyAlignment="1">
      <alignment horizontal="center"/>
    </xf>
    <xf numFmtId="164" fontId="1" fillId="0" borderId="0" xfId="15" applyNumberFormat="1" applyFont="1" applyFill="1" applyAlignment="1" quotePrefix="1">
      <alignment horizontal="center"/>
    </xf>
    <xf numFmtId="164" fontId="4" fillId="0" borderId="0" xfId="0" applyNumberFormat="1" applyFont="1" applyFill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4" fontId="4" fillId="0" borderId="7" xfId="15" applyNumberFormat="1" applyFont="1" applyFill="1" applyBorder="1" applyAlignment="1">
      <alignment/>
    </xf>
    <xf numFmtId="0" fontId="0" fillId="0" borderId="0" xfId="19">
      <alignment/>
      <protection/>
    </xf>
    <xf numFmtId="0" fontId="1" fillId="0" borderId="0" xfId="19" applyFont="1" applyAlignment="1" quotePrefix="1">
      <alignment horizontal="left"/>
      <protection/>
    </xf>
    <xf numFmtId="0" fontId="2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left"/>
      <protection/>
    </xf>
    <xf numFmtId="0" fontId="4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164" fontId="4" fillId="0" borderId="0" xfId="15" applyNumberFormat="1" applyFont="1" applyAlignment="1">
      <alignment/>
    </xf>
    <xf numFmtId="164" fontId="4" fillId="0" borderId="8" xfId="15" applyNumberFormat="1" applyFont="1" applyBorder="1" applyAlignment="1">
      <alignment/>
    </xf>
    <xf numFmtId="0" fontId="1" fillId="0" borderId="0" xfId="19" applyFont="1" applyBorder="1" applyAlignment="1">
      <alignment horizontal="right"/>
      <protection/>
    </xf>
    <xf numFmtId="0" fontId="4" fillId="0" borderId="0" xfId="19" applyFont="1" applyBorder="1">
      <alignment/>
      <protection/>
    </xf>
    <xf numFmtId="164" fontId="4" fillId="0" borderId="0" xfId="15" applyNumberFormat="1" applyFont="1" applyBorder="1" applyAlignment="1">
      <alignment/>
    </xf>
    <xf numFmtId="0" fontId="5" fillId="0" borderId="0" xfId="19" applyFont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 quotePrefix="1">
      <alignment horizontal="right"/>
    </xf>
    <xf numFmtId="164" fontId="10" fillId="0" borderId="0" xfId="0" applyNumberFormat="1" applyFont="1" applyAlignment="1">
      <alignment horizontal="center"/>
    </xf>
    <xf numFmtId="164" fontId="10" fillId="0" borderId="0" xfId="15" applyNumberFormat="1" applyFont="1" applyAlignment="1" quotePrefix="1">
      <alignment horizontal="center"/>
    </xf>
    <xf numFmtId="164" fontId="4" fillId="0" borderId="0" xfId="0" applyNumberFormat="1" applyFont="1" applyAlignment="1">
      <alignment/>
    </xf>
    <xf numFmtId="164" fontId="4" fillId="0" borderId="7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4" fillId="0" borderId="0" xfId="15" applyNumberFormat="1" applyFont="1" applyAlignment="1" quotePrefix="1">
      <alignment horizont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64" fontId="4" fillId="0" borderId="0" xfId="15" applyNumberFormat="1" applyFont="1" applyAlignment="1">
      <alignment horizontal="right"/>
    </xf>
    <xf numFmtId="164" fontId="4" fillId="0" borderId="0" xfId="15" applyNumberFormat="1" applyFont="1" applyFill="1" applyAlignment="1">
      <alignment horizontal="right"/>
    </xf>
    <xf numFmtId="164" fontId="4" fillId="0" borderId="10" xfId="15" applyNumberFormat="1" applyFont="1" applyBorder="1" applyAlignment="1">
      <alignment/>
    </xf>
    <xf numFmtId="0" fontId="11" fillId="0" borderId="0" xfId="0" applyFont="1" applyAlignment="1">
      <alignment/>
    </xf>
    <xf numFmtId="164" fontId="1" fillId="0" borderId="0" xfId="15" applyNumberFormat="1" applyFont="1" applyAlignment="1" quotePrefix="1">
      <alignment horizontal="center"/>
    </xf>
    <xf numFmtId="39" fontId="4" fillId="0" borderId="10" xfId="15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37" fontId="0" fillId="0" borderId="0" xfId="15" applyNumberFormat="1" applyFill="1" applyAlignment="1">
      <alignment/>
    </xf>
    <xf numFmtId="39" fontId="12" fillId="0" borderId="0" xfId="15" applyNumberFormat="1" applyFont="1" applyFill="1" applyBorder="1" applyAlignment="1">
      <alignment/>
    </xf>
    <xf numFmtId="0" fontId="4" fillId="0" borderId="0" xfId="15" applyNumberFormat="1" applyFont="1" applyFill="1" applyAlignment="1" quotePrefix="1">
      <alignment/>
    </xf>
    <xf numFmtId="164" fontId="4" fillId="0" borderId="4" xfId="15" applyNumberFormat="1" applyFont="1" applyFill="1" applyBorder="1" applyAlignment="1" quotePrefix="1">
      <alignment/>
    </xf>
    <xf numFmtId="0" fontId="0" fillId="0" borderId="0" xfId="19" applyBorder="1">
      <alignment/>
      <protection/>
    </xf>
    <xf numFmtId="0" fontId="0" fillId="0" borderId="0" xfId="19" applyFont="1">
      <alignment/>
      <protection/>
    </xf>
    <xf numFmtId="0" fontId="7" fillId="0" borderId="0" xfId="19" applyFont="1" applyAlignment="1">
      <alignment horizontal="left"/>
      <protection/>
    </xf>
    <xf numFmtId="0" fontId="0" fillId="0" borderId="0" xfId="19" applyFont="1">
      <alignment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7" fillId="0" borderId="1" xfId="19" applyFont="1" applyBorder="1" applyAlignment="1">
      <alignment horizontal="center"/>
      <protection/>
    </xf>
    <xf numFmtId="164" fontId="1" fillId="0" borderId="0" xfId="15" applyNumberFormat="1" applyFont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4" fillId="0" borderId="7" xfId="15" applyNumberFormat="1" applyFon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9" applyNumberFormat="1" applyBorder="1">
      <alignment/>
      <protection/>
    </xf>
    <xf numFmtId="0" fontId="4" fillId="0" borderId="0" xfId="0" applyFont="1" applyFill="1" applyAlignment="1" quotePrefix="1">
      <alignment/>
    </xf>
    <xf numFmtId="0" fontId="0" fillId="0" borderId="0" xfId="0" applyFill="1" applyAlignment="1" quotePrefix="1">
      <alignment/>
    </xf>
    <xf numFmtId="0" fontId="4" fillId="0" borderId="0" xfId="15" applyNumberFormat="1" applyFont="1" applyFill="1" applyAlignment="1">
      <alignment/>
    </xf>
    <xf numFmtId="0" fontId="4" fillId="0" borderId="1" xfId="15" applyNumberFormat="1" applyFont="1" applyFill="1" applyBorder="1" applyAlignment="1">
      <alignment/>
    </xf>
    <xf numFmtId="0" fontId="4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9" xfId="15" applyNumberFormat="1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15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164" fontId="4" fillId="0" borderId="1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15" applyNumberFormat="1" applyFont="1" applyFill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164" fontId="0" fillId="0" borderId="11" xfId="15" applyNumberFormat="1" applyFill="1" applyBorder="1" applyAlignment="1">
      <alignment/>
    </xf>
    <xf numFmtId="164" fontId="0" fillId="0" borderId="8" xfId="15" applyNumberForma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15" applyNumberFormat="1" applyFont="1" applyFill="1" applyBorder="1" applyAlignment="1" quotePrefix="1">
      <alignment horizontal="center"/>
    </xf>
    <xf numFmtId="0" fontId="4" fillId="0" borderId="0" xfId="0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IB31Ma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54"/>
  <sheetViews>
    <sheetView workbookViewId="0" topLeftCell="A26">
      <selection activeCell="M46" sqref="M46"/>
    </sheetView>
  </sheetViews>
  <sheetFormatPr defaultColWidth="9.140625" defaultRowHeight="12.75"/>
  <cols>
    <col min="1" max="1" width="0.85546875" style="1" customWidth="1"/>
    <col min="2" max="2" width="2.57421875" style="1" customWidth="1"/>
    <col min="3" max="3" width="4.28125" style="1" customWidth="1"/>
    <col min="4" max="4" width="3.8515625" style="1" customWidth="1"/>
    <col min="5" max="5" width="8.7109375" style="1" customWidth="1"/>
    <col min="6" max="6" width="11.8515625" style="1" customWidth="1"/>
    <col min="7" max="7" width="12.57421875" style="2" customWidth="1"/>
    <col min="8" max="8" width="0.9921875" style="2" customWidth="1"/>
    <col min="9" max="9" width="13.57421875" style="2" customWidth="1"/>
    <col min="10" max="10" width="1.7109375" style="2" customWidth="1"/>
    <col min="11" max="11" width="12.140625" style="2" customWidth="1"/>
    <col min="12" max="12" width="1.1484375" style="2" customWidth="1"/>
    <col min="13" max="13" width="13.8515625" style="2" customWidth="1"/>
    <col min="14" max="14" width="0.42578125" style="2" customWidth="1"/>
    <col min="15" max="15" width="12.421875" style="1" customWidth="1"/>
    <col min="16" max="17" width="8.7109375" style="1" customWidth="1"/>
    <col min="18" max="18" width="10.421875" style="1" customWidth="1"/>
    <col min="19" max="16384" width="8.7109375" style="1" customWidth="1"/>
  </cols>
  <sheetData>
    <row r="1" ht="3" customHeight="1"/>
    <row r="3" ht="12.75">
      <c r="B3" s="36" t="s">
        <v>153</v>
      </c>
    </row>
    <row r="4" ht="12.75">
      <c r="B4" s="3" t="s">
        <v>154</v>
      </c>
    </row>
    <row r="5" ht="12.75">
      <c r="B5" s="4"/>
    </row>
    <row r="6" ht="12.75">
      <c r="B6" s="5" t="s">
        <v>1</v>
      </c>
    </row>
    <row r="7" ht="12.75">
      <c r="B7" s="6" t="s">
        <v>155</v>
      </c>
    </row>
    <row r="8" ht="12.75">
      <c r="B8" s="7" t="s">
        <v>2</v>
      </c>
    </row>
    <row r="10" spans="7:14" ht="12.75">
      <c r="G10" s="8" t="s">
        <v>3</v>
      </c>
      <c r="H10" s="8"/>
      <c r="I10" s="8"/>
      <c r="K10" s="9" t="s">
        <v>4</v>
      </c>
      <c r="L10" s="10"/>
      <c r="M10" s="10"/>
      <c r="N10" s="8"/>
    </row>
    <row r="11" spans="7:14" ht="12.75">
      <c r="G11" s="10" t="s">
        <v>5</v>
      </c>
      <c r="H11" s="10"/>
      <c r="I11" s="10" t="s">
        <v>6</v>
      </c>
      <c r="J11" s="11"/>
      <c r="K11" s="10" t="s">
        <v>5</v>
      </c>
      <c r="L11" s="10"/>
      <c r="M11" s="10" t="s">
        <v>6</v>
      </c>
      <c r="N11" s="10"/>
    </row>
    <row r="12" spans="7:19" ht="12.75">
      <c r="G12" s="12" t="s">
        <v>7</v>
      </c>
      <c r="H12" s="12"/>
      <c r="I12" s="12" t="s">
        <v>7</v>
      </c>
      <c r="J12" s="11"/>
      <c r="K12" s="10" t="s">
        <v>8</v>
      </c>
      <c r="L12" s="12"/>
      <c r="M12" s="10" t="s">
        <v>8</v>
      </c>
      <c r="N12" s="10"/>
      <c r="Q12" s="139"/>
      <c r="R12" s="139"/>
      <c r="S12" s="105"/>
    </row>
    <row r="13" spans="7:19" ht="12.75">
      <c r="G13" s="12" t="s">
        <v>9</v>
      </c>
      <c r="H13" s="12"/>
      <c r="I13" s="12" t="s">
        <v>10</v>
      </c>
      <c r="J13" s="11"/>
      <c r="K13" s="12" t="s">
        <v>9</v>
      </c>
      <c r="L13" s="12"/>
      <c r="M13" s="12" t="s">
        <v>10</v>
      </c>
      <c r="N13" s="12"/>
      <c r="O13" s="139"/>
      <c r="P13" s="10"/>
      <c r="Q13" s="10"/>
      <c r="R13" s="62"/>
      <c r="S13" s="105"/>
    </row>
    <row r="14" spans="7:15" ht="12.75">
      <c r="G14" s="10" t="s">
        <v>11</v>
      </c>
      <c r="H14" s="10"/>
      <c r="I14" s="12" t="s">
        <v>11</v>
      </c>
      <c r="J14" s="10"/>
      <c r="K14" s="10" t="s">
        <v>11</v>
      </c>
      <c r="L14" s="10"/>
      <c r="M14" s="12" t="s">
        <v>11</v>
      </c>
      <c r="N14" s="12"/>
      <c r="O14" s="139"/>
    </row>
    <row r="15" ht="12.75">
      <c r="O15" s="139"/>
    </row>
    <row r="16" spans="2:19" ht="12.75">
      <c r="B16" s="13"/>
      <c r="C16" s="104" t="s">
        <v>12</v>
      </c>
      <c r="D16" s="7" t="s">
        <v>13</v>
      </c>
      <c r="G16" s="61">
        <v>1841</v>
      </c>
      <c r="H16" s="14"/>
      <c r="I16" s="2">
        <v>481</v>
      </c>
      <c r="K16" s="15">
        <v>4116</v>
      </c>
      <c r="L16" s="15"/>
      <c r="M16" s="2">
        <v>2607</v>
      </c>
      <c r="O16" s="139"/>
      <c r="P16" s="140"/>
      <c r="Q16" s="2"/>
      <c r="R16" s="134"/>
      <c r="S16" s="61"/>
    </row>
    <row r="17" spans="3:19" ht="12.75">
      <c r="C17" s="105"/>
      <c r="O17" s="141"/>
      <c r="P17" s="147"/>
      <c r="Q17" s="14"/>
      <c r="R17" s="51"/>
      <c r="S17" s="51"/>
    </row>
    <row r="18" spans="3:19" ht="12.75">
      <c r="C18" s="105" t="s">
        <v>14</v>
      </c>
      <c r="D18" s="1" t="s">
        <v>156</v>
      </c>
      <c r="G18" s="2">
        <v>-1854</v>
      </c>
      <c r="I18" s="2">
        <v>-988</v>
      </c>
      <c r="K18" s="2">
        <v>-6101</v>
      </c>
      <c r="M18" s="14">
        <v>-5887</v>
      </c>
      <c r="O18" s="141"/>
      <c r="P18" s="147"/>
      <c r="Q18" s="14"/>
      <c r="R18" s="144"/>
      <c r="S18" s="148"/>
    </row>
    <row r="19" spans="3:19" ht="12.75">
      <c r="C19" s="105"/>
      <c r="G19" s="17"/>
      <c r="I19" s="17"/>
      <c r="K19" s="17"/>
      <c r="M19" s="17"/>
      <c r="O19" s="139"/>
      <c r="P19" s="147"/>
      <c r="Q19" s="14"/>
      <c r="R19" s="51"/>
      <c r="S19" s="51"/>
    </row>
    <row r="20" spans="3:19" ht="12.75">
      <c r="C20" s="104" t="s">
        <v>15</v>
      </c>
      <c r="D20" s="7" t="s">
        <v>159</v>
      </c>
      <c r="G20" s="14">
        <f aca="true" t="shared" si="0" ref="G20:N20">SUM(G16:G19)</f>
        <v>-13</v>
      </c>
      <c r="H20" s="14">
        <f t="shared" si="0"/>
        <v>0</v>
      </c>
      <c r="I20" s="14">
        <f t="shared" si="0"/>
        <v>-507</v>
      </c>
      <c r="J20" s="14">
        <f t="shared" si="0"/>
        <v>0</v>
      </c>
      <c r="K20" s="14">
        <f t="shared" si="0"/>
        <v>-1985</v>
      </c>
      <c r="L20" s="14">
        <f t="shared" si="0"/>
        <v>0</v>
      </c>
      <c r="M20" s="14">
        <f t="shared" si="0"/>
        <v>-3280</v>
      </c>
      <c r="N20" s="14">
        <f t="shared" si="0"/>
        <v>0</v>
      </c>
      <c r="O20" s="142"/>
      <c r="P20" s="147"/>
      <c r="Q20" s="14"/>
      <c r="R20" s="14"/>
      <c r="S20" s="148"/>
    </row>
    <row r="21" spans="3:19" ht="12.75">
      <c r="C21" s="104"/>
      <c r="D21" s="7"/>
      <c r="O21" s="139"/>
      <c r="P21" s="147"/>
      <c r="Q21" s="14"/>
      <c r="R21" s="51"/>
      <c r="S21" s="51"/>
    </row>
    <row r="22" spans="3:19" ht="12.75">
      <c r="C22" s="104" t="s">
        <v>17</v>
      </c>
      <c r="D22" s="7" t="s">
        <v>16</v>
      </c>
      <c r="G22" s="2">
        <v>115</v>
      </c>
      <c r="I22" s="14">
        <v>4787</v>
      </c>
      <c r="K22" s="14">
        <v>115</v>
      </c>
      <c r="M22" s="134">
        <f>996+4535</f>
        <v>5531</v>
      </c>
      <c r="O22" s="139"/>
      <c r="P22" s="147"/>
      <c r="Q22" s="144"/>
      <c r="R22" s="51"/>
      <c r="S22" s="148"/>
    </row>
    <row r="23" spans="3:19" ht="12.75">
      <c r="C23" s="104"/>
      <c r="D23" s="7"/>
      <c r="O23" s="139"/>
      <c r="P23" s="147"/>
      <c r="Q23" s="14"/>
      <c r="R23" s="51"/>
      <c r="S23" s="51"/>
    </row>
    <row r="24" spans="3:19" ht="12.75">
      <c r="C24" s="105" t="s">
        <v>19</v>
      </c>
      <c r="D24" s="7" t="s">
        <v>157</v>
      </c>
      <c r="G24" s="16">
        <v>-9273</v>
      </c>
      <c r="H24" s="16"/>
      <c r="I24" s="2">
        <v>-11019</v>
      </c>
      <c r="K24" s="16">
        <v>-10668</v>
      </c>
      <c r="L24" s="16"/>
      <c r="M24" s="2">
        <v>-10703</v>
      </c>
      <c r="O24" s="141"/>
      <c r="P24" s="147"/>
      <c r="Q24" s="14"/>
      <c r="R24" s="144"/>
      <c r="S24" s="148"/>
    </row>
    <row r="25" spans="3:19" ht="12.75">
      <c r="C25" s="104"/>
      <c r="D25" s="7"/>
      <c r="G25" s="16"/>
      <c r="H25" s="16"/>
      <c r="K25" s="16"/>
      <c r="L25" s="16"/>
      <c r="O25" s="141"/>
      <c r="P25" s="147"/>
      <c r="Q25" s="14"/>
      <c r="R25" s="51"/>
      <c r="S25" s="51"/>
    </row>
    <row r="26" spans="3:19" ht="12.75">
      <c r="C26" s="105" t="s">
        <v>20</v>
      </c>
      <c r="D26" s="7" t="s">
        <v>158</v>
      </c>
      <c r="G26" s="16">
        <v>-259</v>
      </c>
      <c r="H26" s="16"/>
      <c r="I26" s="2">
        <v>-238</v>
      </c>
      <c r="K26" s="16">
        <v>-1708</v>
      </c>
      <c r="L26" s="16"/>
      <c r="M26" s="2">
        <v>-516</v>
      </c>
      <c r="O26" s="141"/>
      <c r="P26" s="147"/>
      <c r="Q26" s="14"/>
      <c r="R26" s="14"/>
      <c r="S26" s="148"/>
    </row>
    <row r="27" spans="3:19" ht="12.75">
      <c r="C27" s="105"/>
      <c r="G27" s="17"/>
      <c r="H27" s="1"/>
      <c r="I27" s="17"/>
      <c r="K27" s="17"/>
      <c r="L27" s="1"/>
      <c r="M27" s="17"/>
      <c r="N27" s="14"/>
      <c r="O27" s="141"/>
      <c r="P27" s="147"/>
      <c r="Q27" s="14"/>
      <c r="R27" s="51"/>
      <c r="S27" s="51"/>
    </row>
    <row r="28" spans="2:19" ht="12.75">
      <c r="B28" s="13"/>
      <c r="C28" s="104" t="s">
        <v>21</v>
      </c>
      <c r="D28" s="18" t="s">
        <v>18</v>
      </c>
      <c r="G28" s="15">
        <f>SUM(G20:G27)</f>
        <v>-9430</v>
      </c>
      <c r="H28" s="15">
        <f aca="true" t="shared" si="1" ref="H28:N28">SUM(H20:H26)</f>
        <v>0</v>
      </c>
      <c r="I28" s="15">
        <f t="shared" si="1"/>
        <v>-6977</v>
      </c>
      <c r="J28" s="15">
        <f t="shared" si="1"/>
        <v>0</v>
      </c>
      <c r="K28" s="15">
        <f t="shared" si="1"/>
        <v>-14246</v>
      </c>
      <c r="L28" s="15">
        <f t="shared" si="1"/>
        <v>0</v>
      </c>
      <c r="M28" s="15">
        <f t="shared" si="1"/>
        <v>-8968</v>
      </c>
      <c r="N28" s="15">
        <f t="shared" si="1"/>
        <v>0</v>
      </c>
      <c r="O28" s="143"/>
      <c r="P28" s="147"/>
      <c r="Q28" s="15"/>
      <c r="R28" s="15"/>
      <c r="S28" s="148"/>
    </row>
    <row r="29" spans="3:19" ht="12.75">
      <c r="C29" s="105"/>
      <c r="H29" s="1"/>
      <c r="K29" s="19"/>
      <c r="L29" s="1"/>
      <c r="O29" s="141"/>
      <c r="P29" s="147"/>
      <c r="Q29" s="14"/>
      <c r="R29" s="51"/>
      <c r="S29" s="51"/>
    </row>
    <row r="30" spans="3:19" ht="12.75">
      <c r="C30" s="104" t="s">
        <v>22</v>
      </c>
      <c r="D30" s="7" t="s">
        <v>160</v>
      </c>
      <c r="G30" s="2">
        <v>-776</v>
      </c>
      <c r="H30" s="1"/>
      <c r="I30" s="2">
        <v>-1974</v>
      </c>
      <c r="K30" s="20">
        <v>-5404</v>
      </c>
      <c r="L30" s="1"/>
      <c r="M30" s="2">
        <v>-6380</v>
      </c>
      <c r="O30" s="141"/>
      <c r="P30" s="147"/>
      <c r="Q30" s="14"/>
      <c r="R30" s="144"/>
      <c r="S30" s="148"/>
    </row>
    <row r="31" spans="3:19" ht="12.75">
      <c r="C31" s="105"/>
      <c r="G31" s="17"/>
      <c r="H31" s="1"/>
      <c r="I31" s="17"/>
      <c r="K31" s="17"/>
      <c r="L31" s="1"/>
      <c r="M31" s="17"/>
      <c r="N31" s="14"/>
      <c r="O31" s="141"/>
      <c r="P31" s="147"/>
      <c r="Q31" s="14"/>
      <c r="R31" s="51"/>
      <c r="S31" s="51"/>
    </row>
    <row r="32" spans="3:19" ht="12.75">
      <c r="C32" s="105"/>
      <c r="H32" s="1"/>
      <c r="L32" s="1"/>
      <c r="O32" s="141"/>
      <c r="P32" s="147"/>
      <c r="Q32" s="14"/>
      <c r="R32" s="51"/>
      <c r="S32" s="51"/>
    </row>
    <row r="33" spans="3:19" ht="12.75">
      <c r="C33" s="104" t="s">
        <v>23</v>
      </c>
      <c r="D33" s="18" t="s">
        <v>161</v>
      </c>
      <c r="E33" s="7"/>
      <c r="G33" s="2">
        <f>SUM(G28:G31)</f>
        <v>-10206</v>
      </c>
      <c r="H33" s="2">
        <f>SUM(H28:H31)</f>
        <v>0</v>
      </c>
      <c r="I33" s="2">
        <f>SUM(I28:I31)</f>
        <v>-8951</v>
      </c>
      <c r="K33" s="2">
        <f>SUM(K28:K30)</f>
        <v>-19650</v>
      </c>
      <c r="L33" s="2">
        <f>SUM(L28:L30)</f>
        <v>0</v>
      </c>
      <c r="M33" s="2">
        <f>SUM(M28:M30)</f>
        <v>-15348</v>
      </c>
      <c r="N33" s="2">
        <f>SUM(N28:N30)</f>
        <v>0</v>
      </c>
      <c r="O33" s="141"/>
      <c r="P33" s="147"/>
      <c r="Q33" s="14"/>
      <c r="R33" s="14"/>
      <c r="S33" s="148"/>
    </row>
    <row r="34" spans="3:17" ht="12.75">
      <c r="C34" s="105"/>
      <c r="H34" s="1"/>
      <c r="K34" s="19"/>
      <c r="L34" s="1"/>
      <c r="O34" s="141"/>
      <c r="P34" s="140"/>
      <c r="Q34" s="2"/>
    </row>
    <row r="35" spans="3:16" ht="12.75">
      <c r="C35" s="105" t="s">
        <v>24</v>
      </c>
      <c r="D35" s="18" t="s">
        <v>162</v>
      </c>
      <c r="G35" s="2">
        <v>-567</v>
      </c>
      <c r="H35" s="1"/>
      <c r="I35" s="2">
        <v>0</v>
      </c>
      <c r="K35" s="20">
        <v>33237</v>
      </c>
      <c r="L35" s="1"/>
      <c r="M35" s="2">
        <v>0</v>
      </c>
      <c r="O35" s="141"/>
      <c r="P35" s="140"/>
    </row>
    <row r="36" spans="3:17" ht="12.75">
      <c r="C36" s="104"/>
      <c r="D36" s="18"/>
      <c r="H36" s="1"/>
      <c r="K36" s="20"/>
      <c r="L36" s="1"/>
      <c r="O36" s="139"/>
      <c r="P36" s="61"/>
      <c r="Q36" s="2"/>
    </row>
    <row r="37" spans="3:17" ht="12.75">
      <c r="C37" s="106" t="s">
        <v>25</v>
      </c>
      <c r="D37" s="18" t="s">
        <v>40</v>
      </c>
      <c r="G37" s="2">
        <v>0</v>
      </c>
      <c r="H37" s="1">
        <v>0</v>
      </c>
      <c r="I37" s="17">
        <v>0</v>
      </c>
      <c r="K37" s="20">
        <v>0</v>
      </c>
      <c r="L37" s="1"/>
      <c r="M37" s="17">
        <v>0</v>
      </c>
      <c r="O37" s="139"/>
      <c r="Q37" s="2"/>
    </row>
    <row r="38" spans="3:17" ht="12.75">
      <c r="C38" s="105"/>
      <c r="G38" s="22"/>
      <c r="H38" s="1"/>
      <c r="K38" s="22"/>
      <c r="L38" s="1"/>
      <c r="O38" s="139"/>
      <c r="Q38" s="2"/>
    </row>
    <row r="39" spans="3:18" ht="12.75">
      <c r="C39" s="105" t="s">
        <v>163</v>
      </c>
      <c r="D39" s="18" t="s">
        <v>164</v>
      </c>
      <c r="G39" s="2">
        <f>SUM(G33:G38)</f>
        <v>-10773</v>
      </c>
      <c r="H39" s="1"/>
      <c r="I39" s="2">
        <f aca="true" t="shared" si="2" ref="I39:N39">SUM(I33:I37)</f>
        <v>-8951</v>
      </c>
      <c r="J39" s="2">
        <f t="shared" si="2"/>
        <v>0</v>
      </c>
      <c r="K39" s="2">
        <f t="shared" si="2"/>
        <v>13587</v>
      </c>
      <c r="L39" s="2">
        <f t="shared" si="2"/>
        <v>0</v>
      </c>
      <c r="M39" s="2">
        <f t="shared" si="2"/>
        <v>-15348</v>
      </c>
      <c r="N39" s="2">
        <f t="shared" si="2"/>
        <v>0</v>
      </c>
      <c r="O39" s="141"/>
      <c r="P39" s="2"/>
      <c r="Q39" s="2"/>
      <c r="R39" s="2"/>
    </row>
    <row r="40" spans="3:15" ht="12.75">
      <c r="C40" s="105"/>
      <c r="D40" s="21"/>
      <c r="H40" s="1"/>
      <c r="K40" s="19"/>
      <c r="L40" s="1"/>
      <c r="O40" s="139"/>
    </row>
    <row r="41" spans="3:15" ht="12.75">
      <c r="C41" s="105" t="s">
        <v>166</v>
      </c>
      <c r="D41" s="7" t="s">
        <v>165</v>
      </c>
      <c r="G41" s="17">
        <v>0</v>
      </c>
      <c r="H41" s="1"/>
      <c r="I41" s="17">
        <v>0</v>
      </c>
      <c r="K41" s="149">
        <v>0</v>
      </c>
      <c r="L41" s="1"/>
      <c r="M41" s="17">
        <v>0</v>
      </c>
      <c r="O41" s="139"/>
    </row>
    <row r="42" spans="3:13" ht="13.5" thickBot="1">
      <c r="C42" s="105" t="s">
        <v>167</v>
      </c>
      <c r="D42" s="18" t="s">
        <v>168</v>
      </c>
      <c r="G42" s="145">
        <f aca="true" t="shared" si="3" ref="G42:M42">SUM(G39:G41)</f>
        <v>-10773</v>
      </c>
      <c r="H42" s="2">
        <f t="shared" si="3"/>
        <v>0</v>
      </c>
      <c r="I42" s="146">
        <f t="shared" si="3"/>
        <v>-8951</v>
      </c>
      <c r="J42" s="2">
        <f t="shared" si="3"/>
        <v>0</v>
      </c>
      <c r="K42" s="145">
        <f t="shared" si="3"/>
        <v>13587</v>
      </c>
      <c r="L42" s="2">
        <f t="shared" si="3"/>
        <v>0</v>
      </c>
      <c r="M42" s="146">
        <f t="shared" si="3"/>
        <v>-15348</v>
      </c>
    </row>
    <row r="43" spans="3:12" ht="12.75">
      <c r="C43" s="105"/>
      <c r="H43" s="1"/>
      <c r="K43" s="19"/>
      <c r="L43" s="1"/>
    </row>
    <row r="44" spans="2:8" ht="12.75">
      <c r="B44" s="13"/>
      <c r="C44" s="104"/>
      <c r="D44" s="21"/>
      <c r="H44" s="1"/>
    </row>
    <row r="45" ht="12.75">
      <c r="C45" s="105"/>
    </row>
    <row r="46" spans="3:14" ht="12.75">
      <c r="C46" s="104" t="s">
        <v>169</v>
      </c>
      <c r="D46" s="13" t="s">
        <v>267</v>
      </c>
      <c r="G46" s="107">
        <f aca="true" t="shared" si="4" ref="G46:L46">+G42/37500*100</f>
        <v>-28.727999999999998</v>
      </c>
      <c r="H46" s="107">
        <f t="shared" si="4"/>
        <v>0</v>
      </c>
      <c r="I46" s="107">
        <f t="shared" si="4"/>
        <v>-23.869333333333334</v>
      </c>
      <c r="J46" s="107"/>
      <c r="K46" s="107">
        <f t="shared" si="4"/>
        <v>36.232</v>
      </c>
      <c r="L46" s="107">
        <f t="shared" si="4"/>
        <v>0</v>
      </c>
      <c r="M46" s="107">
        <f>+M42/37500*100</f>
        <v>-40.928</v>
      </c>
      <c r="N46" s="23"/>
    </row>
    <row r="47" spans="3:4" ht="12.75">
      <c r="C47" s="105"/>
      <c r="D47" s="1" t="s">
        <v>266</v>
      </c>
    </row>
    <row r="48" ht="12.75">
      <c r="C48" s="105"/>
    </row>
    <row r="49" spans="3:14" ht="12.75">
      <c r="C49" s="105" t="s">
        <v>223</v>
      </c>
      <c r="D49" s="13" t="s">
        <v>26</v>
      </c>
      <c r="G49" s="24" t="s">
        <v>27</v>
      </c>
      <c r="H49" s="24"/>
      <c r="I49" s="25" t="s">
        <v>27</v>
      </c>
      <c r="J49" s="25"/>
      <c r="K49" s="24" t="s">
        <v>27</v>
      </c>
      <c r="L49" s="24"/>
      <c r="M49" s="25" t="s">
        <v>27</v>
      </c>
      <c r="N49" s="25"/>
    </row>
    <row r="50" spans="3:9" ht="12.75">
      <c r="C50" s="105"/>
      <c r="I50" s="19"/>
    </row>
    <row r="51" ht="12.75">
      <c r="C51" s="105"/>
    </row>
    <row r="53" ht="12.75">
      <c r="C53" s="4" t="s">
        <v>269</v>
      </c>
    </row>
    <row r="54" ht="12.75">
      <c r="C54" s="4" t="s">
        <v>268</v>
      </c>
    </row>
    <row r="56" ht="3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67"/>
  <sheetViews>
    <sheetView workbookViewId="0" topLeftCell="A31">
      <selection activeCell="H50" sqref="H50"/>
    </sheetView>
  </sheetViews>
  <sheetFormatPr defaultColWidth="9.140625" defaultRowHeight="12.75"/>
  <cols>
    <col min="1" max="1" width="0.42578125" style="7" customWidth="1"/>
    <col min="2" max="2" width="1.28515625" style="7" customWidth="1"/>
    <col min="3" max="3" width="4.140625" style="7" customWidth="1"/>
    <col min="4" max="4" width="3.8515625" style="7" customWidth="1"/>
    <col min="5" max="5" width="41.421875" style="7" customWidth="1"/>
    <col min="6" max="6" width="17.7109375" style="26" customWidth="1"/>
    <col min="7" max="7" width="3.00390625" style="26" customWidth="1"/>
    <col min="8" max="8" width="19.7109375" style="26" customWidth="1"/>
    <col min="9" max="9" width="1.8515625" style="26" customWidth="1"/>
    <col min="10" max="10" width="0.42578125" style="26" customWidth="1"/>
    <col min="11" max="16384" width="9.140625" style="7" customWidth="1"/>
  </cols>
  <sheetData>
    <row r="1" ht="3" customHeight="1"/>
    <row r="3" ht="12.75">
      <c r="C3" s="36" t="s">
        <v>153</v>
      </c>
    </row>
    <row r="4" ht="12.75">
      <c r="C4" s="3" t="s">
        <v>154</v>
      </c>
    </row>
    <row r="5" ht="12.75">
      <c r="C5" s="4"/>
    </row>
    <row r="6" ht="12.75">
      <c r="C6" s="5" t="s">
        <v>170</v>
      </c>
    </row>
    <row r="7" ht="12.75">
      <c r="C7" s="5" t="s">
        <v>28</v>
      </c>
    </row>
    <row r="9" spans="3:8" ht="12.75">
      <c r="C9" s="27"/>
      <c r="F9" s="28"/>
      <c r="H9" s="28"/>
    </row>
    <row r="10" spans="6:10" ht="12.75">
      <c r="F10" s="29" t="s">
        <v>29</v>
      </c>
      <c r="G10" s="29"/>
      <c r="H10" s="28" t="s">
        <v>30</v>
      </c>
      <c r="I10" s="28"/>
      <c r="J10" s="28"/>
    </row>
    <row r="11" spans="6:10" ht="12.75">
      <c r="F11" s="28" t="s">
        <v>31</v>
      </c>
      <c r="G11" s="28"/>
      <c r="H11" s="28" t="s">
        <v>32</v>
      </c>
      <c r="I11" s="28"/>
      <c r="J11" s="28"/>
    </row>
    <row r="12" spans="6:10" ht="12.75">
      <c r="F12" s="29" t="s">
        <v>172</v>
      </c>
      <c r="G12" s="28"/>
      <c r="H12" s="29" t="s">
        <v>171</v>
      </c>
      <c r="I12" s="29"/>
      <c r="J12" s="29"/>
    </row>
    <row r="13" spans="6:10" ht="12.75">
      <c r="F13" s="28" t="s">
        <v>11</v>
      </c>
      <c r="G13" s="28"/>
      <c r="H13" s="28" t="s">
        <v>11</v>
      </c>
      <c r="I13" s="28"/>
      <c r="J13" s="28"/>
    </row>
    <row r="15" spans="3:11" ht="12.75">
      <c r="C15" s="21" t="s">
        <v>33</v>
      </c>
      <c r="D15" s="7" t="s">
        <v>34</v>
      </c>
      <c r="F15" s="26">
        <v>64775</v>
      </c>
      <c r="H15" s="26">
        <v>66328</v>
      </c>
      <c r="K15" s="30"/>
    </row>
    <row r="16" spans="3:11" ht="12.75">
      <c r="C16" s="21" t="s">
        <v>35</v>
      </c>
      <c r="D16" s="7" t="s">
        <v>173</v>
      </c>
      <c r="F16" s="26">
        <v>5717</v>
      </c>
      <c r="H16" s="26">
        <v>5717</v>
      </c>
      <c r="K16" s="30"/>
    </row>
    <row r="17" spans="3:11" ht="12.75">
      <c r="C17" s="21" t="s">
        <v>174</v>
      </c>
      <c r="D17" s="7" t="s">
        <v>175</v>
      </c>
      <c r="F17" s="109">
        <v>0</v>
      </c>
      <c r="H17" s="26">
        <v>2089</v>
      </c>
      <c r="K17" s="30"/>
    </row>
    <row r="18" spans="3:10" ht="12.75">
      <c r="C18" s="21"/>
      <c r="F18" s="7"/>
      <c r="G18" s="7"/>
      <c r="H18" s="7"/>
      <c r="I18" s="7"/>
      <c r="J18" s="7"/>
    </row>
    <row r="19" spans="3:5" ht="12.75">
      <c r="C19" s="18"/>
      <c r="E19" s="30"/>
    </row>
    <row r="20" spans="3:8" ht="12.75">
      <c r="C20" s="21">
        <v>4</v>
      </c>
      <c r="D20" s="4" t="s">
        <v>36</v>
      </c>
      <c r="F20" s="58"/>
      <c r="H20" s="58"/>
    </row>
    <row r="21" spans="3:11" ht="12.75">
      <c r="C21" s="18"/>
      <c r="E21" s="7" t="s">
        <v>37</v>
      </c>
      <c r="F21" s="32">
        <v>69</v>
      </c>
      <c r="H21" s="32">
        <v>1139</v>
      </c>
      <c r="K21" s="30"/>
    </row>
    <row r="22" spans="3:11" ht="12.75">
      <c r="C22" s="18"/>
      <c r="E22" s="7" t="s">
        <v>176</v>
      </c>
      <c r="F22" s="32">
        <v>4321</v>
      </c>
      <c r="H22" s="32">
        <v>5593</v>
      </c>
      <c r="K22" s="30"/>
    </row>
    <row r="23" spans="3:11" ht="12.75">
      <c r="C23" s="18"/>
      <c r="E23" s="7" t="s">
        <v>38</v>
      </c>
      <c r="F23" s="33">
        <v>617</v>
      </c>
      <c r="H23" s="33">
        <v>456</v>
      </c>
      <c r="K23" s="30"/>
    </row>
    <row r="24" spans="3:11" ht="12.75">
      <c r="C24" s="18"/>
      <c r="F24" s="33">
        <f>SUM(F21:F23)</f>
        <v>5007</v>
      </c>
      <c r="H24" s="34">
        <f>SUM(H21:H23)</f>
        <v>7188</v>
      </c>
      <c r="I24" s="35"/>
      <c r="J24" s="35"/>
      <c r="K24" s="30"/>
    </row>
    <row r="25" spans="3:4" ht="12.75">
      <c r="C25" s="21">
        <v>5</v>
      </c>
      <c r="D25" s="4" t="s">
        <v>39</v>
      </c>
    </row>
    <row r="26" spans="3:11" ht="12.75">
      <c r="C26" s="18"/>
      <c r="E26" s="7" t="s">
        <v>177</v>
      </c>
      <c r="F26" s="31">
        <v>16067</v>
      </c>
      <c r="H26" s="31">
        <v>22544</v>
      </c>
      <c r="K26" s="30"/>
    </row>
    <row r="27" spans="3:11" ht="12.75">
      <c r="C27" s="18"/>
      <c r="E27" s="7" t="s">
        <v>178</v>
      </c>
      <c r="F27" s="32">
        <v>29525</v>
      </c>
      <c r="H27" s="32">
        <v>21675</v>
      </c>
      <c r="K27" s="30"/>
    </row>
    <row r="28" spans="3:11" ht="12.75">
      <c r="C28" s="18"/>
      <c r="E28" s="7" t="s">
        <v>185</v>
      </c>
      <c r="F28" s="32">
        <v>54164</v>
      </c>
      <c r="H28" s="110">
        <v>28572</v>
      </c>
      <c r="K28" s="30"/>
    </row>
    <row r="29" spans="3:11" ht="12.75">
      <c r="C29" s="18"/>
      <c r="E29" s="7" t="s">
        <v>182</v>
      </c>
      <c r="F29" s="32">
        <v>3832</v>
      </c>
      <c r="H29" s="110">
        <v>4243</v>
      </c>
      <c r="K29" s="30"/>
    </row>
    <row r="30" spans="3:11" ht="12.75">
      <c r="C30" s="18"/>
      <c r="E30" s="7" t="s">
        <v>186</v>
      </c>
      <c r="F30" s="32">
        <v>30266</v>
      </c>
      <c r="H30" s="32">
        <v>73333</v>
      </c>
      <c r="K30" s="30"/>
    </row>
    <row r="31" spans="3:11" ht="12.75">
      <c r="C31" s="18"/>
      <c r="E31" s="7" t="s">
        <v>179</v>
      </c>
      <c r="F31" s="33">
        <v>362</v>
      </c>
      <c r="H31" s="33">
        <v>347</v>
      </c>
      <c r="K31" s="30"/>
    </row>
    <row r="32" spans="3:11" ht="12.75">
      <c r="C32" s="18"/>
      <c r="F32" s="33">
        <f>SUM(F26:F31)</f>
        <v>134216</v>
      </c>
      <c r="H32" s="34">
        <f>SUM(H26:H31)</f>
        <v>150714</v>
      </c>
      <c r="I32" s="35"/>
      <c r="J32" s="35"/>
      <c r="K32" s="30"/>
    </row>
    <row r="33" spans="3:10" ht="12.75">
      <c r="C33" s="18"/>
      <c r="F33" s="35"/>
      <c r="H33" s="35"/>
      <c r="I33" s="35"/>
      <c r="J33" s="35"/>
    </row>
    <row r="34" spans="3:11" ht="12.75">
      <c r="C34" s="21">
        <v>6</v>
      </c>
      <c r="D34" s="36" t="s">
        <v>41</v>
      </c>
      <c r="F34" s="35">
        <f>+F24-F32</f>
        <v>-129209</v>
      </c>
      <c r="G34" s="35"/>
      <c r="H34" s="35">
        <f>+H24-H32</f>
        <v>-143526</v>
      </c>
      <c r="I34" s="35"/>
      <c r="J34" s="35"/>
      <c r="K34" s="30"/>
    </row>
    <row r="35" spans="3:11" ht="13.5" thickBot="1">
      <c r="C35" s="18"/>
      <c r="F35" s="37">
        <f>+F34+F16+F15</f>
        <v>-58717</v>
      </c>
      <c r="H35" s="37">
        <f>+H34+H17+H16+H15</f>
        <v>-69392</v>
      </c>
      <c r="I35" s="35"/>
      <c r="J35" s="35"/>
      <c r="K35" s="30"/>
    </row>
    <row r="36" ht="13.5" thickTop="1">
      <c r="C36" s="18"/>
    </row>
    <row r="37" ht="12.75">
      <c r="C37" s="18"/>
    </row>
    <row r="38" ht="12.75">
      <c r="C38" s="18"/>
    </row>
    <row r="39" ht="12.75">
      <c r="C39" s="18"/>
    </row>
    <row r="40" spans="3:4" ht="12.75">
      <c r="C40" s="21"/>
      <c r="D40" s="4" t="s">
        <v>42</v>
      </c>
    </row>
    <row r="41" spans="3:8" ht="12.75">
      <c r="C41" s="21">
        <v>7</v>
      </c>
      <c r="D41" s="7" t="s">
        <v>43</v>
      </c>
      <c r="F41" s="26">
        <v>37500</v>
      </c>
      <c r="H41" s="26">
        <v>37500</v>
      </c>
    </row>
    <row r="42" spans="3:8" ht="12.75">
      <c r="C42" s="21">
        <v>8</v>
      </c>
      <c r="D42" s="7" t="s">
        <v>44</v>
      </c>
      <c r="F42" s="35"/>
      <c r="H42" s="35"/>
    </row>
    <row r="43" spans="3:10" ht="12.75">
      <c r="C43" s="18"/>
      <c r="E43" s="7" t="s">
        <v>187</v>
      </c>
      <c r="F43" s="35">
        <f>-7533+710</f>
        <v>-6823</v>
      </c>
      <c r="H43" s="35">
        <v>-3926</v>
      </c>
      <c r="I43" s="35"/>
      <c r="J43" s="35"/>
    </row>
    <row r="44" spans="3:11" ht="12.75">
      <c r="C44" s="21"/>
      <c r="E44" s="7" t="s">
        <v>180</v>
      </c>
      <c r="F44" s="58">
        <v>-89394</v>
      </c>
      <c r="H44" s="58">
        <v>-102981</v>
      </c>
      <c r="K44" s="30"/>
    </row>
    <row r="45" spans="3:8" ht="12.75">
      <c r="C45" s="21">
        <v>9</v>
      </c>
      <c r="D45" s="7" t="s">
        <v>181</v>
      </c>
      <c r="F45" s="35">
        <f>SUM(F41:F44)</f>
        <v>-58717</v>
      </c>
      <c r="H45" s="35">
        <f>SUM(H41:H44)</f>
        <v>-69407</v>
      </c>
    </row>
    <row r="46" spans="3:8" ht="12.75">
      <c r="C46" s="21">
        <v>10</v>
      </c>
      <c r="D46" s="7" t="s">
        <v>188</v>
      </c>
      <c r="F46" s="109">
        <v>0</v>
      </c>
      <c r="H46" s="26">
        <v>15</v>
      </c>
    </row>
    <row r="47" spans="3:8" ht="13.5" thickBot="1">
      <c r="C47" s="21"/>
      <c r="F47" s="37">
        <f>SUM(F45:F46)</f>
        <v>-58717</v>
      </c>
      <c r="H47" s="37">
        <f>SUM(H45:H46)</f>
        <v>-69392</v>
      </c>
    </row>
    <row r="48" ht="13.5" thickTop="1">
      <c r="C48" s="21"/>
    </row>
    <row r="49" ht="12.75">
      <c r="C49" s="21"/>
    </row>
    <row r="50" spans="3:10" ht="12.75">
      <c r="C50" s="21">
        <v>11</v>
      </c>
      <c r="D50" s="7" t="s">
        <v>45</v>
      </c>
      <c r="F50" s="108">
        <f>+(F45-F17)/F41</f>
        <v>-1.5657866666666667</v>
      </c>
      <c r="G50" s="108"/>
      <c r="H50" s="108">
        <f>+(H45-H17)/H41</f>
        <v>-1.90656</v>
      </c>
      <c r="I50" s="35"/>
      <c r="J50" s="35"/>
    </row>
    <row r="51" ht="13.5" customHeight="1">
      <c r="C51" s="18"/>
    </row>
    <row r="52" spans="3:4" ht="12.75">
      <c r="C52" s="18"/>
      <c r="D52" s="4" t="s">
        <v>184</v>
      </c>
    </row>
    <row r="53" spans="3:4" ht="12.75">
      <c r="C53" s="18"/>
      <c r="D53" s="4" t="s">
        <v>183</v>
      </c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75"/>
  <sheetViews>
    <sheetView workbookViewId="0" topLeftCell="A1">
      <selection activeCell="M29" sqref="M29"/>
    </sheetView>
  </sheetViews>
  <sheetFormatPr defaultColWidth="9.140625" defaultRowHeight="14.25" customHeight="1"/>
  <cols>
    <col min="1" max="1" width="1.8515625" style="38" customWidth="1"/>
    <col min="2" max="2" width="3.7109375" style="38" customWidth="1"/>
    <col min="3" max="3" width="15.140625" style="38" customWidth="1"/>
    <col min="4" max="4" width="7.8515625" style="38" customWidth="1"/>
    <col min="5" max="5" width="10.57421875" style="38" customWidth="1"/>
    <col min="6" max="6" width="2.140625" style="38" customWidth="1"/>
    <col min="7" max="7" width="10.57421875" style="38" customWidth="1"/>
    <col min="8" max="8" width="2.00390625" style="38" customWidth="1"/>
    <col min="9" max="9" width="11.421875" style="38" customWidth="1"/>
    <col min="10" max="10" width="2.8515625" style="38" customWidth="1"/>
    <col min="11" max="11" width="9.140625" style="38" customWidth="1"/>
    <col min="12" max="12" width="2.8515625" style="38" customWidth="1"/>
    <col min="13" max="16384" width="9.140625" style="38" customWidth="1"/>
  </cols>
  <sheetData>
    <row r="2" spans="2:4" ht="14.25" customHeight="1">
      <c r="B2" s="36" t="s">
        <v>153</v>
      </c>
      <c r="C2" s="7"/>
      <c r="D2" s="7"/>
    </row>
    <row r="3" spans="2:4" ht="14.25" customHeight="1">
      <c r="B3" s="3" t="s">
        <v>154</v>
      </c>
      <c r="C3" s="7"/>
      <c r="D3" s="7"/>
    </row>
    <row r="4" ht="14.25" customHeight="1">
      <c r="B4" s="39"/>
    </row>
    <row r="5" ht="14.25" customHeight="1">
      <c r="B5" s="39"/>
    </row>
    <row r="6" ht="14.25" customHeight="1">
      <c r="B6" s="39"/>
    </row>
    <row r="7" spans="2:11" ht="14.25" customHeight="1">
      <c r="B7" s="39"/>
      <c r="D7" s="116" t="s">
        <v>270</v>
      </c>
      <c r="E7" s="116"/>
      <c r="F7" s="116"/>
      <c r="G7" s="116"/>
      <c r="H7" s="116"/>
      <c r="I7" s="116"/>
      <c r="J7" s="116"/>
      <c r="K7" s="116"/>
    </row>
    <row r="8" ht="14.25" customHeight="1">
      <c r="B8" s="40"/>
    </row>
    <row r="9" ht="14.25" customHeight="1">
      <c r="B9" s="41"/>
    </row>
    <row r="10" ht="14.25" customHeight="1">
      <c r="B10" s="42"/>
    </row>
    <row r="11" spans="2:13" ht="14.25" customHeight="1">
      <c r="B11" s="113" t="s">
        <v>191</v>
      </c>
      <c r="C11" s="114"/>
      <c r="E11" s="115" t="s">
        <v>47</v>
      </c>
      <c r="F11" s="115"/>
      <c r="G11" s="115" t="s">
        <v>189</v>
      </c>
      <c r="H11" s="115"/>
      <c r="I11" s="115" t="s">
        <v>52</v>
      </c>
      <c r="J11" s="115"/>
      <c r="K11" s="115" t="s">
        <v>48</v>
      </c>
      <c r="L11" s="115"/>
      <c r="M11" s="116"/>
    </row>
    <row r="12" spans="2:13" ht="14.25" customHeight="1">
      <c r="B12" s="43"/>
      <c r="E12" s="115" t="s">
        <v>49</v>
      </c>
      <c r="F12" s="115"/>
      <c r="G12" s="115" t="s">
        <v>44</v>
      </c>
      <c r="H12" s="115"/>
      <c r="I12" s="115" t="s">
        <v>190</v>
      </c>
      <c r="J12" s="115"/>
      <c r="K12" s="115" t="s">
        <v>50</v>
      </c>
      <c r="L12" s="115"/>
      <c r="M12" s="115" t="s">
        <v>51</v>
      </c>
    </row>
    <row r="13" spans="2:13" ht="14.25" customHeight="1">
      <c r="B13" s="43"/>
      <c r="E13" s="115"/>
      <c r="F13" s="115"/>
      <c r="G13" s="115"/>
      <c r="H13" s="115"/>
      <c r="I13" s="115" t="s">
        <v>44</v>
      </c>
      <c r="J13" s="115"/>
      <c r="K13" s="115"/>
      <c r="L13" s="115"/>
      <c r="M13" s="115"/>
    </row>
    <row r="14" spans="2:13" ht="14.25" customHeight="1">
      <c r="B14" s="41"/>
      <c r="E14" s="118" t="s">
        <v>11</v>
      </c>
      <c r="F14" s="117"/>
      <c r="G14" s="118" t="s">
        <v>11</v>
      </c>
      <c r="H14" s="116"/>
      <c r="I14" s="118" t="s">
        <v>11</v>
      </c>
      <c r="J14" s="116"/>
      <c r="K14" s="118" t="s">
        <v>11</v>
      </c>
      <c r="L14" s="116"/>
      <c r="M14" s="118" t="s">
        <v>11</v>
      </c>
    </row>
    <row r="15" ht="14.25" customHeight="1">
      <c r="B15" s="41"/>
    </row>
    <row r="16" spans="2:13" ht="14.25" customHeight="1">
      <c r="B16" s="43" t="s">
        <v>192</v>
      </c>
      <c r="C16" s="43"/>
      <c r="D16" s="44"/>
      <c r="E16" s="93">
        <v>37500</v>
      </c>
      <c r="F16" s="119"/>
      <c r="G16" s="93">
        <v>710</v>
      </c>
      <c r="H16" s="119"/>
      <c r="I16" s="93">
        <v>-4636</v>
      </c>
      <c r="J16" s="119"/>
      <c r="K16" s="93">
        <v>-102981</v>
      </c>
      <c r="L16" s="119"/>
      <c r="M16" s="120">
        <f>SUM(E16:K16)</f>
        <v>-69407</v>
      </c>
    </row>
    <row r="17" spans="2:13" ht="14.25" customHeight="1">
      <c r="B17" s="43"/>
      <c r="C17" s="43"/>
      <c r="D17" s="44"/>
      <c r="E17" s="119"/>
      <c r="F17" s="119"/>
      <c r="G17" s="119"/>
      <c r="H17" s="119"/>
      <c r="I17" s="119"/>
      <c r="J17" s="119"/>
      <c r="K17" s="119"/>
      <c r="L17" s="119"/>
      <c r="M17" s="120"/>
    </row>
    <row r="18" spans="2:13" ht="14.25" customHeight="1">
      <c r="B18" s="112" t="s">
        <v>194</v>
      </c>
      <c r="E18" s="120"/>
      <c r="F18" s="120"/>
      <c r="G18" s="120"/>
      <c r="H18" s="120"/>
      <c r="I18" s="120"/>
      <c r="J18" s="119"/>
      <c r="K18" s="93">
        <f>+'income statement'!K42</f>
        <v>13587</v>
      </c>
      <c r="L18" s="119"/>
      <c r="M18" s="120">
        <f>SUM(E18:K18)</f>
        <v>13587</v>
      </c>
    </row>
    <row r="19" spans="2:13" ht="14.25" customHeight="1">
      <c r="B19" s="43"/>
      <c r="C19" s="43"/>
      <c r="D19" s="43"/>
      <c r="E19" s="45"/>
      <c r="F19" s="45"/>
      <c r="G19" s="45"/>
      <c r="H19" s="45"/>
      <c r="I19" s="45"/>
      <c r="J19" s="45"/>
      <c r="K19" s="45"/>
      <c r="L19" s="45"/>
      <c r="M19" s="120"/>
    </row>
    <row r="20" spans="2:13" ht="14.25" customHeight="1">
      <c r="B20" s="43" t="s">
        <v>193</v>
      </c>
      <c r="C20" s="43"/>
      <c r="D20" s="44"/>
      <c r="E20" s="119"/>
      <c r="F20" s="119"/>
      <c r="G20" s="119"/>
      <c r="H20" s="119"/>
      <c r="I20" s="93">
        <v>-2897</v>
      </c>
      <c r="J20" s="45"/>
      <c r="K20" s="45"/>
      <c r="L20" s="45"/>
      <c r="M20" s="120">
        <f>SUM(E20:L20)</f>
        <v>-2897</v>
      </c>
    </row>
    <row r="21" spans="2:13" ht="14.25" customHeight="1">
      <c r="B21" s="43"/>
      <c r="C21" s="43"/>
      <c r="D21" s="45"/>
      <c r="E21" s="45"/>
      <c r="F21" s="45"/>
      <c r="G21" s="45"/>
      <c r="H21" s="45"/>
      <c r="I21" s="49"/>
      <c r="J21" s="45"/>
      <c r="K21" s="45"/>
      <c r="L21" s="45"/>
      <c r="M21" s="121"/>
    </row>
    <row r="22" spans="2:13" ht="14.25" customHeight="1">
      <c r="B22" s="43"/>
      <c r="C22" s="43"/>
      <c r="D22" s="45"/>
      <c r="E22" s="45"/>
      <c r="F22" s="45"/>
      <c r="G22" s="45"/>
      <c r="H22" s="45"/>
      <c r="I22" s="49"/>
      <c r="J22" s="45"/>
      <c r="K22" s="45"/>
      <c r="L22" s="45"/>
      <c r="M22" s="124"/>
    </row>
    <row r="23" spans="2:14" ht="14.25" customHeight="1" thickBot="1">
      <c r="B23" s="43"/>
      <c r="C23" s="43"/>
      <c r="D23" s="49"/>
      <c r="E23" s="122">
        <f>SUM(E16:E22)</f>
        <v>37500</v>
      </c>
      <c r="F23" s="49"/>
      <c r="G23" s="122">
        <f>SUM(G16:G22)</f>
        <v>710</v>
      </c>
      <c r="H23" s="49"/>
      <c r="I23" s="122">
        <f>SUM(I16:I22)</f>
        <v>-7533</v>
      </c>
      <c r="J23" s="49"/>
      <c r="K23" s="122">
        <f>SUM(K16:K22)</f>
        <v>-89394</v>
      </c>
      <c r="L23" s="49"/>
      <c r="M23" s="123">
        <f>SUM(M16:M22)</f>
        <v>-58717</v>
      </c>
      <c r="N23" s="125"/>
    </row>
    <row r="24" spans="2:14" ht="14.25" customHeight="1" thickTop="1">
      <c r="B24" s="43"/>
      <c r="C24" s="43"/>
      <c r="D24" s="49"/>
      <c r="E24" s="49"/>
      <c r="F24" s="49"/>
      <c r="G24" s="49"/>
      <c r="H24" s="49"/>
      <c r="I24" s="49"/>
      <c r="J24" s="49"/>
      <c r="K24" s="49"/>
      <c r="L24" s="49"/>
      <c r="M24" s="121"/>
      <c r="N24" s="111"/>
    </row>
    <row r="25" spans="2:14" ht="14.25" customHeight="1">
      <c r="B25" s="43"/>
      <c r="C25" s="43"/>
      <c r="D25" s="49"/>
      <c r="E25" s="49"/>
      <c r="F25" s="49"/>
      <c r="G25" s="49"/>
      <c r="H25" s="49"/>
      <c r="I25" s="49"/>
      <c r="J25" s="49"/>
      <c r="K25" s="49"/>
      <c r="L25" s="49"/>
      <c r="M25" s="121"/>
      <c r="N25" s="111"/>
    </row>
    <row r="26" spans="2:13" ht="14.25" customHeight="1">
      <c r="B26" s="43"/>
      <c r="C26" s="43"/>
      <c r="D26" s="45"/>
      <c r="E26" s="45"/>
      <c r="F26" s="45"/>
      <c r="G26" s="45"/>
      <c r="H26" s="45"/>
      <c r="I26" s="45"/>
      <c r="J26" s="45"/>
      <c r="K26" s="45"/>
      <c r="L26" s="45"/>
      <c r="M26" s="120"/>
    </row>
    <row r="27" spans="2:13" ht="14.25" customHeight="1">
      <c r="B27" s="43"/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120"/>
    </row>
    <row r="28" spans="2:13" ht="14.25" customHeight="1">
      <c r="B28" s="41"/>
      <c r="C28" s="43"/>
      <c r="D28" s="47"/>
      <c r="E28" s="119"/>
      <c r="F28" s="119"/>
      <c r="G28" s="119"/>
      <c r="H28" s="119"/>
      <c r="I28" s="119"/>
      <c r="J28" s="119"/>
      <c r="K28" s="119"/>
      <c r="L28" s="119"/>
      <c r="M28" s="120"/>
    </row>
    <row r="29" spans="2:13" ht="14.25" customHeight="1">
      <c r="B29" s="43"/>
      <c r="C29" s="43"/>
      <c r="D29" s="47"/>
      <c r="E29" s="119"/>
      <c r="F29" s="119"/>
      <c r="G29" s="119"/>
      <c r="H29" s="119"/>
      <c r="I29" s="119"/>
      <c r="J29" s="119"/>
      <c r="K29" s="119"/>
      <c r="L29" s="119"/>
      <c r="M29" s="120"/>
    </row>
    <row r="30" spans="2:12" ht="14.25" customHeight="1">
      <c r="B30" s="43"/>
      <c r="C30" s="43"/>
      <c r="D30" s="47"/>
      <c r="E30" s="44"/>
      <c r="F30" s="44"/>
      <c r="G30" s="44"/>
      <c r="H30" s="44"/>
      <c r="I30" s="44"/>
      <c r="J30" s="44"/>
      <c r="K30" s="44"/>
      <c r="L30" s="44"/>
    </row>
    <row r="31" spans="2:12" ht="14.25" customHeight="1">
      <c r="B31" s="43"/>
      <c r="C31" s="43"/>
      <c r="D31" s="48"/>
      <c r="E31" s="43"/>
      <c r="F31" s="43"/>
      <c r="G31" s="43"/>
      <c r="H31" s="43"/>
      <c r="I31" s="43"/>
      <c r="J31" s="43"/>
      <c r="K31" s="43"/>
      <c r="L31" s="43"/>
    </row>
    <row r="32" spans="2:12" ht="14.25" customHeight="1">
      <c r="B32" s="43"/>
      <c r="C32" s="43"/>
      <c r="D32" s="49"/>
      <c r="E32" s="45"/>
      <c r="F32" s="45"/>
      <c r="G32" s="45"/>
      <c r="H32" s="45"/>
      <c r="I32" s="45"/>
      <c r="J32" s="45"/>
      <c r="K32" s="45"/>
      <c r="L32" s="45"/>
    </row>
    <row r="33" spans="2:12" ht="14.25" customHeight="1">
      <c r="B33" s="43"/>
      <c r="C33" s="43"/>
      <c r="D33" s="49"/>
      <c r="E33" s="45"/>
      <c r="F33" s="45"/>
      <c r="G33" s="45"/>
      <c r="H33" s="45"/>
      <c r="I33" s="45"/>
      <c r="J33" s="45"/>
      <c r="K33" s="45"/>
      <c r="L33" s="45"/>
    </row>
    <row r="34" spans="2:12" ht="14.25" customHeight="1">
      <c r="B34" s="43"/>
      <c r="C34" s="43"/>
      <c r="D34" s="49"/>
      <c r="E34" s="45"/>
      <c r="F34" s="45"/>
      <c r="G34" s="45"/>
      <c r="H34" s="45"/>
      <c r="I34" s="45"/>
      <c r="J34" s="45"/>
      <c r="K34" s="45"/>
      <c r="L34" s="45"/>
    </row>
    <row r="35" spans="2:12" ht="14.25" customHeight="1">
      <c r="B35" s="43"/>
      <c r="C35" s="43"/>
      <c r="D35" s="49"/>
      <c r="E35" s="45"/>
      <c r="F35" s="45"/>
      <c r="G35" s="45"/>
      <c r="H35" s="45"/>
      <c r="I35" s="45"/>
      <c r="J35" s="45"/>
      <c r="K35" s="45"/>
      <c r="L35" s="45"/>
    </row>
    <row r="36" spans="2:12" ht="14.25" customHeight="1">
      <c r="B36" s="43"/>
      <c r="C36" s="43"/>
      <c r="D36" s="49"/>
      <c r="E36" s="49"/>
      <c r="F36" s="49"/>
      <c r="G36" s="49"/>
      <c r="H36" s="49"/>
      <c r="I36" s="49"/>
      <c r="J36" s="49"/>
      <c r="K36" s="49"/>
      <c r="L36" s="49"/>
    </row>
    <row r="37" spans="2:12" ht="14.25" customHeight="1">
      <c r="B37" s="43"/>
      <c r="C37" s="43"/>
      <c r="D37" s="49"/>
      <c r="E37" s="49"/>
      <c r="F37" s="49"/>
      <c r="G37" s="49"/>
      <c r="H37" s="49"/>
      <c r="I37" s="49"/>
      <c r="J37" s="49"/>
      <c r="K37" s="49"/>
      <c r="L37" s="49"/>
    </row>
    <row r="38" spans="2:12" ht="14.25" customHeight="1">
      <c r="B38" s="43"/>
      <c r="C38" s="43"/>
      <c r="D38" s="45"/>
      <c r="E38" s="45"/>
      <c r="F38" s="45"/>
      <c r="G38" s="45"/>
      <c r="H38" s="45"/>
      <c r="I38" s="45"/>
      <c r="J38" s="45"/>
      <c r="K38" s="45"/>
      <c r="L38" s="45"/>
    </row>
    <row r="39" spans="2:12" ht="14.25" customHeight="1">
      <c r="B39" s="43"/>
      <c r="C39" s="43"/>
      <c r="D39" s="45"/>
      <c r="E39" s="45"/>
      <c r="F39" s="45"/>
      <c r="G39" s="45"/>
      <c r="H39" s="45"/>
      <c r="I39" s="45"/>
      <c r="J39" s="45"/>
      <c r="K39" s="45"/>
      <c r="L39" s="45"/>
    </row>
    <row r="40" spans="2:12" ht="14.25" customHeight="1">
      <c r="B40" s="43"/>
      <c r="C40" s="43"/>
      <c r="D40" s="45"/>
      <c r="E40" s="45"/>
      <c r="F40" s="45"/>
      <c r="G40" s="45"/>
      <c r="H40" s="45"/>
      <c r="I40" s="45"/>
      <c r="J40" s="45"/>
      <c r="K40" s="45"/>
      <c r="L40" s="45"/>
    </row>
    <row r="41" spans="2:12" ht="14.25" customHeight="1">
      <c r="B41" s="43"/>
      <c r="C41" s="43"/>
      <c r="D41" s="45"/>
      <c r="E41" s="45"/>
      <c r="F41" s="45"/>
      <c r="G41" s="45"/>
      <c r="H41" s="45"/>
      <c r="I41" s="45"/>
      <c r="J41" s="45"/>
      <c r="K41" s="45"/>
      <c r="L41" s="45"/>
    </row>
    <row r="42" spans="2:12" ht="14.25" customHeight="1">
      <c r="B42" s="41"/>
      <c r="C42" s="43"/>
      <c r="D42" s="45"/>
      <c r="E42" s="45"/>
      <c r="F42" s="45"/>
      <c r="G42" s="45"/>
      <c r="H42" s="45"/>
      <c r="I42" s="45"/>
      <c r="J42" s="45"/>
      <c r="K42" s="45"/>
      <c r="L42" s="45"/>
    </row>
    <row r="43" spans="2:12" ht="14.25" customHeight="1">
      <c r="B43" s="41"/>
      <c r="C43" s="43"/>
      <c r="D43" s="45"/>
      <c r="E43" s="45"/>
      <c r="F43" s="45"/>
      <c r="G43" s="45"/>
      <c r="H43" s="45"/>
      <c r="I43" s="45"/>
      <c r="J43" s="45"/>
      <c r="K43" s="45"/>
      <c r="L43" s="45"/>
    </row>
    <row r="44" spans="2:12" ht="14.25" customHeight="1"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</row>
    <row r="45" spans="2:12" ht="14.25" customHeight="1"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</row>
    <row r="46" spans="2:12" ht="14.25" customHeight="1"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</row>
    <row r="47" spans="2:12" ht="14.2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2:12" ht="14.25" customHeight="1">
      <c r="B48" s="43"/>
      <c r="C48" s="43"/>
      <c r="D48" s="45"/>
      <c r="E48" s="45"/>
      <c r="F48" s="45"/>
      <c r="G48" s="45"/>
      <c r="H48" s="45"/>
      <c r="I48" s="45"/>
      <c r="J48" s="45"/>
      <c r="K48" s="45"/>
      <c r="L48" s="45"/>
    </row>
    <row r="49" spans="2:12" ht="14.25" customHeight="1">
      <c r="B49" s="43"/>
      <c r="C49" s="43"/>
      <c r="D49" s="45"/>
      <c r="E49" s="45"/>
      <c r="F49" s="45"/>
      <c r="G49" s="45"/>
      <c r="H49" s="45"/>
      <c r="I49" s="45"/>
      <c r="J49" s="45"/>
      <c r="K49" s="45"/>
      <c r="L49" s="45"/>
    </row>
    <row r="50" spans="2:12" ht="14.25" customHeight="1">
      <c r="B50" s="43"/>
      <c r="C50" s="43"/>
      <c r="D50" s="45"/>
      <c r="E50" s="45"/>
      <c r="F50" s="45"/>
      <c r="G50" s="45"/>
      <c r="H50" s="45"/>
      <c r="I50" s="45"/>
      <c r="J50" s="45"/>
      <c r="K50" s="45"/>
      <c r="L50" s="45"/>
    </row>
    <row r="51" spans="2:12" ht="14.25" customHeight="1">
      <c r="B51" s="43"/>
      <c r="C51" s="43"/>
      <c r="D51" s="45"/>
      <c r="E51" s="45"/>
      <c r="F51" s="45"/>
      <c r="G51" s="45"/>
      <c r="H51" s="45"/>
      <c r="I51" s="45"/>
      <c r="J51" s="45"/>
      <c r="K51" s="45"/>
      <c r="L51" s="45"/>
    </row>
    <row r="52" spans="2:12" ht="14.25" customHeight="1">
      <c r="B52" s="43"/>
      <c r="C52" s="43"/>
      <c r="D52" s="45"/>
      <c r="E52" s="45"/>
      <c r="F52" s="45"/>
      <c r="G52" s="45"/>
      <c r="H52" s="45"/>
      <c r="I52" s="45"/>
      <c r="J52" s="45"/>
      <c r="K52" s="45"/>
      <c r="L52" s="45"/>
    </row>
    <row r="53" spans="2:12" ht="14.25" customHeight="1" thickBot="1">
      <c r="B53" s="43"/>
      <c r="C53" s="43"/>
      <c r="D53" s="46"/>
      <c r="E53" s="46"/>
      <c r="F53" s="46"/>
      <c r="G53" s="46"/>
      <c r="H53" s="46"/>
      <c r="I53" s="46"/>
      <c r="J53" s="46"/>
      <c r="K53" s="46"/>
      <c r="L53" s="49"/>
    </row>
    <row r="54" spans="2:12" ht="14.25" customHeight="1">
      <c r="B54" s="43"/>
      <c r="C54" s="43"/>
      <c r="D54" s="45"/>
      <c r="E54" s="45"/>
      <c r="F54" s="45"/>
      <c r="G54" s="45"/>
      <c r="H54" s="45"/>
      <c r="I54" s="45"/>
      <c r="J54" s="45"/>
      <c r="K54" s="45"/>
      <c r="L54" s="45"/>
    </row>
    <row r="55" spans="2:12" ht="14.25" customHeight="1">
      <c r="B55" s="43"/>
      <c r="C55" s="43"/>
      <c r="D55" s="45"/>
      <c r="E55" s="45"/>
      <c r="F55" s="45"/>
      <c r="G55" s="45"/>
      <c r="H55" s="45"/>
      <c r="I55" s="45"/>
      <c r="J55" s="45"/>
      <c r="K55" s="45"/>
      <c r="L55" s="45"/>
    </row>
    <row r="56" spans="2:12" ht="14.25" customHeight="1">
      <c r="B56" s="41"/>
      <c r="C56" s="43"/>
      <c r="D56" s="47"/>
      <c r="E56" s="44"/>
      <c r="F56" s="44"/>
      <c r="G56" s="44"/>
      <c r="H56" s="44"/>
      <c r="I56" s="44"/>
      <c r="J56" s="44"/>
      <c r="K56" s="44"/>
      <c r="L56" s="44"/>
    </row>
    <row r="57" spans="2:12" ht="14.25" customHeight="1">
      <c r="B57" s="43"/>
      <c r="C57" s="43"/>
      <c r="D57" s="47"/>
      <c r="E57" s="44"/>
      <c r="F57" s="44"/>
      <c r="G57" s="44"/>
      <c r="H57" s="44"/>
      <c r="I57" s="44"/>
      <c r="J57" s="44"/>
      <c r="K57" s="44"/>
      <c r="L57" s="44"/>
    </row>
    <row r="58" spans="2:12" ht="14.25" customHeight="1">
      <c r="B58" s="43"/>
      <c r="C58" s="43"/>
      <c r="D58" s="47"/>
      <c r="E58" s="44"/>
      <c r="F58" s="44"/>
      <c r="G58" s="44"/>
      <c r="H58" s="44"/>
      <c r="I58" s="44"/>
      <c r="J58" s="44"/>
      <c r="K58" s="44"/>
      <c r="L58" s="44"/>
    </row>
    <row r="59" spans="2:12" ht="14.25" customHeight="1">
      <c r="B59" s="43"/>
      <c r="C59" s="43"/>
      <c r="D59" s="48"/>
      <c r="E59" s="43"/>
      <c r="F59" s="43"/>
      <c r="G59" s="43"/>
      <c r="H59" s="43"/>
      <c r="I59" s="43"/>
      <c r="J59" s="43"/>
      <c r="K59" s="43"/>
      <c r="L59" s="43"/>
    </row>
    <row r="60" spans="2:12" ht="14.25" customHeight="1">
      <c r="B60" s="43"/>
      <c r="C60" s="43"/>
      <c r="D60" s="49"/>
      <c r="E60" s="45"/>
      <c r="F60" s="45"/>
      <c r="G60" s="45"/>
      <c r="H60" s="45"/>
      <c r="I60" s="45"/>
      <c r="J60" s="45"/>
      <c r="K60" s="45"/>
      <c r="L60" s="45"/>
    </row>
    <row r="61" spans="2:12" ht="14.25" customHeight="1">
      <c r="B61" s="43"/>
      <c r="C61" s="43"/>
      <c r="D61" s="49"/>
      <c r="E61" s="45"/>
      <c r="F61" s="45"/>
      <c r="G61" s="45"/>
      <c r="H61" s="45"/>
      <c r="I61" s="45"/>
      <c r="J61" s="45"/>
      <c r="K61" s="45"/>
      <c r="L61" s="45"/>
    </row>
    <row r="62" spans="2:12" ht="14.25" customHeight="1">
      <c r="B62" s="43"/>
      <c r="C62" s="43"/>
      <c r="D62" s="49"/>
      <c r="E62" s="45"/>
      <c r="F62" s="45"/>
      <c r="G62" s="45"/>
      <c r="H62" s="45"/>
      <c r="I62" s="45"/>
      <c r="J62" s="45"/>
      <c r="K62" s="45"/>
      <c r="L62" s="45"/>
    </row>
    <row r="63" spans="2:12" ht="14.25" customHeight="1">
      <c r="B63" s="43"/>
      <c r="C63" s="43"/>
      <c r="D63" s="49"/>
      <c r="E63" s="45"/>
      <c r="F63" s="45"/>
      <c r="G63" s="45"/>
      <c r="H63" s="45"/>
      <c r="I63" s="45"/>
      <c r="J63" s="45"/>
      <c r="K63" s="45"/>
      <c r="L63" s="45"/>
    </row>
    <row r="64" spans="2:12" ht="14.25" customHeight="1">
      <c r="B64" s="43"/>
      <c r="C64" s="43"/>
      <c r="D64" s="49"/>
      <c r="E64" s="45"/>
      <c r="F64" s="45"/>
      <c r="G64" s="45"/>
      <c r="H64" s="45"/>
      <c r="I64" s="45"/>
      <c r="J64" s="45"/>
      <c r="K64" s="45"/>
      <c r="L64" s="45"/>
    </row>
    <row r="65" spans="2:12" ht="14.25" customHeight="1" thickBot="1">
      <c r="B65" s="43"/>
      <c r="C65" s="43"/>
      <c r="D65" s="49"/>
      <c r="E65" s="46"/>
      <c r="F65" s="46"/>
      <c r="G65" s="46"/>
      <c r="H65" s="46"/>
      <c r="I65" s="46"/>
      <c r="J65" s="46"/>
      <c r="K65" s="46"/>
      <c r="L65" s="49"/>
    </row>
    <row r="66" spans="2:12" ht="14.25" customHeight="1">
      <c r="B66" s="43"/>
      <c r="C66" s="43"/>
      <c r="D66" s="45"/>
      <c r="E66" s="45"/>
      <c r="F66" s="45"/>
      <c r="G66" s="45"/>
      <c r="H66" s="45"/>
      <c r="I66" s="45"/>
      <c r="J66" s="45"/>
      <c r="K66" s="45"/>
      <c r="L66" s="45"/>
    </row>
    <row r="67" spans="2:12" ht="14.25" customHeight="1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2:12" ht="14.25" customHeight="1">
      <c r="B68" s="50"/>
      <c r="C68" s="50"/>
      <c r="D68" s="43"/>
      <c r="E68" s="43"/>
      <c r="F68" s="43"/>
      <c r="G68" s="43"/>
      <c r="H68" s="43"/>
      <c r="I68" s="43"/>
      <c r="J68" s="43"/>
      <c r="K68" s="43"/>
      <c r="L68" s="43"/>
    </row>
    <row r="69" spans="2:12" ht="14.25" customHeight="1">
      <c r="B69" s="50"/>
      <c r="C69" s="50"/>
      <c r="D69" s="43"/>
      <c r="E69" s="43"/>
      <c r="F69" s="43"/>
      <c r="G69" s="43"/>
      <c r="H69" s="43"/>
      <c r="I69" s="43"/>
      <c r="J69" s="43"/>
      <c r="K69" s="43"/>
      <c r="L69" s="43"/>
    </row>
    <row r="70" spans="2:12" ht="14.25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2:12" ht="14.25" customHeight="1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2:12" ht="14.25" customHeight="1">
      <c r="B72" s="41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2:12" ht="14.25" customHeight="1"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2:12" ht="14.25" customHeight="1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2:12" ht="14.25" customHeight="1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M65"/>
  <sheetViews>
    <sheetView workbookViewId="0" topLeftCell="A45">
      <selection activeCell="P55" sqref="P55"/>
    </sheetView>
  </sheetViews>
  <sheetFormatPr defaultColWidth="9.140625" defaultRowHeight="12.75"/>
  <cols>
    <col min="1" max="1" width="0.42578125" style="1" customWidth="1"/>
    <col min="2" max="2" width="2.7109375" style="1" customWidth="1"/>
    <col min="3" max="3" width="3.7109375" style="1" customWidth="1"/>
    <col min="4" max="4" width="15.7109375" style="1" customWidth="1"/>
    <col min="5" max="6" width="9.140625" style="1" customWidth="1"/>
    <col min="7" max="7" width="10.7109375" style="1" customWidth="1"/>
    <col min="8" max="8" width="16.8515625" style="1" customWidth="1"/>
    <col min="9" max="9" width="1.28515625" style="1" customWidth="1"/>
    <col min="10" max="10" width="0.5625" style="1" customWidth="1"/>
    <col min="11" max="11" width="1.28515625" style="1" customWidth="1"/>
    <col min="12" max="12" width="13.8515625" style="1" customWidth="1"/>
    <col min="13" max="16384" width="9.140625" style="1" customWidth="1"/>
  </cols>
  <sheetData>
    <row r="1" spans="3:11" ht="15.75">
      <c r="C1" s="138" t="s">
        <v>153</v>
      </c>
      <c r="I1" s="51"/>
      <c r="J1" s="51"/>
      <c r="K1" s="51"/>
    </row>
    <row r="2" spans="3:11" ht="12.75">
      <c r="C2" s="3" t="s">
        <v>0</v>
      </c>
      <c r="I2" s="51"/>
      <c r="J2" s="51"/>
      <c r="K2" s="51"/>
    </row>
    <row r="3" spans="3:11" ht="5.25" customHeight="1">
      <c r="C3" s="4"/>
      <c r="I3" s="51"/>
      <c r="J3" s="51"/>
      <c r="K3" s="51"/>
    </row>
    <row r="4" spans="3:11" ht="12.75">
      <c r="C4" s="52" t="s">
        <v>53</v>
      </c>
      <c r="I4" s="51"/>
      <c r="J4" s="51"/>
      <c r="K4" s="51"/>
    </row>
    <row r="5" spans="3:11" ht="12.75">
      <c r="C5" s="52" t="s">
        <v>46</v>
      </c>
      <c r="D5" s="131"/>
      <c r="E5" s="131"/>
      <c r="F5" s="131"/>
      <c r="I5" s="51"/>
      <c r="J5" s="51"/>
      <c r="K5" s="51"/>
    </row>
    <row r="6" spans="3:12" ht="12.75">
      <c r="C6" s="7" t="s">
        <v>2</v>
      </c>
      <c r="H6" s="53"/>
      <c r="I6" s="54"/>
      <c r="J6" s="54"/>
      <c r="K6" s="54"/>
      <c r="L6" s="53"/>
    </row>
    <row r="7" spans="3:12" ht="12.75">
      <c r="C7" s="52"/>
      <c r="H7" s="28" t="s">
        <v>5</v>
      </c>
      <c r="I7" s="55"/>
      <c r="J7" s="55"/>
      <c r="K7" s="55"/>
      <c r="L7" s="28" t="s">
        <v>6</v>
      </c>
    </row>
    <row r="8" spans="3:12" ht="12.75">
      <c r="C8" s="52"/>
      <c r="H8" s="28" t="s">
        <v>8</v>
      </c>
      <c r="I8" s="55"/>
      <c r="J8" s="55"/>
      <c r="K8" s="55"/>
      <c r="L8" s="28" t="s">
        <v>8</v>
      </c>
    </row>
    <row r="9" spans="8:12" ht="12.75">
      <c r="H9" s="29" t="s">
        <v>9</v>
      </c>
      <c r="I9" s="56"/>
      <c r="J9" s="56"/>
      <c r="K9" s="56"/>
      <c r="L9" s="29" t="s">
        <v>10</v>
      </c>
    </row>
    <row r="10" spans="8:12" ht="12.75">
      <c r="H10" s="28" t="s">
        <v>11</v>
      </c>
      <c r="I10" s="55"/>
      <c r="J10" s="55"/>
      <c r="K10" s="55"/>
      <c r="L10" s="28" t="s">
        <v>11</v>
      </c>
    </row>
    <row r="11" spans="3:12" ht="12.75">
      <c r="C11" s="4" t="s">
        <v>55</v>
      </c>
      <c r="D11" s="7"/>
      <c r="E11" s="7"/>
      <c r="F11" s="7"/>
      <c r="G11" s="7"/>
      <c r="H11" s="7"/>
      <c r="I11" s="57"/>
      <c r="J11" s="57"/>
      <c r="K11" s="57"/>
      <c r="L11" s="7"/>
    </row>
    <row r="12" spans="3:12" ht="12.75">
      <c r="C12" s="7" t="s">
        <v>201</v>
      </c>
      <c r="D12" s="7"/>
      <c r="E12" s="7"/>
      <c r="F12" s="7"/>
      <c r="G12" s="7"/>
      <c r="H12" s="26">
        <v>13587</v>
      </c>
      <c r="I12" s="35"/>
      <c r="J12" s="35"/>
      <c r="K12" s="35"/>
      <c r="L12" s="30">
        <v>-15348</v>
      </c>
    </row>
    <row r="13" spans="3:12" ht="12.75">
      <c r="C13" s="7" t="s">
        <v>56</v>
      </c>
      <c r="D13" s="7"/>
      <c r="E13" s="7"/>
      <c r="F13" s="7"/>
      <c r="G13" s="7"/>
      <c r="H13" s="7"/>
      <c r="I13" s="57"/>
      <c r="J13" s="57"/>
      <c r="K13" s="57"/>
      <c r="L13" s="30"/>
    </row>
    <row r="14" ht="12.75">
      <c r="D14" s="7" t="s">
        <v>34</v>
      </c>
    </row>
    <row r="15" spans="4:12" ht="12.75">
      <c r="D15" s="126" t="s">
        <v>202</v>
      </c>
      <c r="E15" s="7"/>
      <c r="F15" s="7"/>
      <c r="G15" s="7"/>
      <c r="H15" s="26">
        <v>3422</v>
      </c>
      <c r="I15" s="35"/>
      <c r="J15" s="35"/>
      <c r="K15" s="35"/>
      <c r="L15" s="94">
        <v>3151</v>
      </c>
    </row>
    <row r="16" spans="3:12" ht="12.75">
      <c r="C16" s="7"/>
      <c r="D16" s="127" t="s">
        <v>203</v>
      </c>
      <c r="H16" s="1">
        <v>0</v>
      </c>
      <c r="L16" s="2">
        <v>17</v>
      </c>
    </row>
    <row r="17" spans="3:12" ht="12.75">
      <c r="C17" s="7"/>
      <c r="D17" s="126" t="s">
        <v>204</v>
      </c>
      <c r="H17" s="1">
        <v>0</v>
      </c>
      <c r="L17" s="2">
        <v>531</v>
      </c>
    </row>
    <row r="18" spans="3:12" ht="12.75">
      <c r="C18" s="7"/>
      <c r="D18" s="126" t="s">
        <v>205</v>
      </c>
      <c r="H18" s="1">
        <v>0</v>
      </c>
      <c r="L18" s="2">
        <v>2021</v>
      </c>
    </row>
    <row r="19" spans="3:12" ht="12.75">
      <c r="C19" s="7"/>
      <c r="D19" s="7" t="s">
        <v>206</v>
      </c>
      <c r="H19" s="1">
        <v>0</v>
      </c>
      <c r="L19" s="2">
        <v>696</v>
      </c>
    </row>
    <row r="20" spans="3:12" ht="12.75">
      <c r="C20" s="7"/>
      <c r="D20" s="7" t="s">
        <v>207</v>
      </c>
      <c r="H20" s="1">
        <v>0</v>
      </c>
      <c r="L20" s="2">
        <v>-541</v>
      </c>
    </row>
    <row r="21" spans="3:12" ht="12.75">
      <c r="C21" s="7"/>
      <c r="D21" s="7" t="s">
        <v>57</v>
      </c>
      <c r="E21" s="7"/>
      <c r="F21" s="7"/>
      <c r="G21" s="7"/>
      <c r="H21" s="26">
        <v>5404</v>
      </c>
      <c r="I21" s="35"/>
      <c r="J21" s="35"/>
      <c r="K21" s="35"/>
      <c r="L21" s="26">
        <v>6380</v>
      </c>
    </row>
    <row r="22" spans="3:12" ht="12.75">
      <c r="C22" s="7"/>
      <c r="D22" s="7" t="s">
        <v>198</v>
      </c>
      <c r="E22" s="7"/>
      <c r="F22" s="7"/>
      <c r="G22" s="7"/>
      <c r="H22" s="26">
        <v>1408</v>
      </c>
      <c r="I22" s="35"/>
      <c r="J22" s="35"/>
      <c r="K22" s="35"/>
      <c r="L22" s="26">
        <v>772</v>
      </c>
    </row>
    <row r="23" spans="3:12" ht="12.75">
      <c r="C23" s="7"/>
      <c r="D23" s="7" t="s">
        <v>209</v>
      </c>
      <c r="E23" s="7"/>
      <c r="F23" s="7"/>
      <c r="G23" s="7"/>
      <c r="H23" s="26">
        <v>0</v>
      </c>
      <c r="I23" s="35"/>
      <c r="J23" s="35"/>
      <c r="K23" s="35"/>
      <c r="L23" s="26">
        <v>256</v>
      </c>
    </row>
    <row r="24" spans="3:12" ht="12.75">
      <c r="C24" s="7"/>
      <c r="D24" s="7" t="s">
        <v>210</v>
      </c>
      <c r="E24" s="7"/>
      <c r="F24" s="7"/>
      <c r="G24" s="7"/>
      <c r="H24" s="26">
        <v>-1513</v>
      </c>
      <c r="I24" s="35"/>
      <c r="J24" s="35"/>
      <c r="K24" s="35"/>
      <c r="L24" s="26">
        <v>-4509</v>
      </c>
    </row>
    <row r="25" spans="3:12" ht="12.75">
      <c r="C25" s="7"/>
      <c r="D25" s="7" t="s">
        <v>208</v>
      </c>
      <c r="E25" s="7"/>
      <c r="F25" s="7"/>
      <c r="G25" s="7"/>
      <c r="H25" s="26">
        <v>0</v>
      </c>
      <c r="I25" s="35"/>
      <c r="J25" s="35"/>
      <c r="K25" s="35"/>
      <c r="L25" s="26">
        <v>355</v>
      </c>
    </row>
    <row r="26" spans="3:12" ht="12.75">
      <c r="C26" s="7"/>
      <c r="D26" s="7" t="s">
        <v>199</v>
      </c>
      <c r="E26" s="7"/>
      <c r="F26" s="7"/>
      <c r="G26" s="7"/>
      <c r="H26" s="26">
        <v>2089</v>
      </c>
      <c r="I26" s="35"/>
      <c r="J26" s="35"/>
      <c r="K26" s="35"/>
      <c r="L26" s="128">
        <v>0</v>
      </c>
    </row>
    <row r="27" spans="3:12" ht="12.75">
      <c r="C27" s="7"/>
      <c r="D27" s="7" t="s">
        <v>58</v>
      </c>
      <c r="E27" s="7"/>
      <c r="F27" s="7"/>
      <c r="G27" s="7"/>
      <c r="H27" s="26">
        <v>116</v>
      </c>
      <c r="I27" s="35"/>
      <c r="J27" s="35"/>
      <c r="K27" s="35"/>
      <c r="L27" s="128">
        <v>0</v>
      </c>
    </row>
    <row r="28" spans="3:12" ht="12.75">
      <c r="C28" s="7"/>
      <c r="D28" s="7" t="s">
        <v>264</v>
      </c>
      <c r="E28" s="7"/>
      <c r="F28" s="7"/>
      <c r="G28" s="7"/>
      <c r="H28" s="58">
        <v>-33238</v>
      </c>
      <c r="I28" s="35"/>
      <c r="J28" s="35"/>
      <c r="K28" s="35"/>
      <c r="L28" s="129">
        <v>0</v>
      </c>
    </row>
    <row r="29" spans="3:13" ht="12.75">
      <c r="C29" s="7"/>
      <c r="D29" s="7"/>
      <c r="E29" s="7"/>
      <c r="F29" s="7"/>
      <c r="G29" s="7"/>
      <c r="H29" s="26">
        <f>SUM(H12:H28)</f>
        <v>-8725</v>
      </c>
      <c r="I29" s="26">
        <f>SUM(I12:I28)</f>
        <v>0</v>
      </c>
      <c r="J29" s="26">
        <f>SUM(J12:J28)</f>
        <v>0</v>
      </c>
      <c r="K29" s="26">
        <f>SUM(K12:K28)</f>
        <v>0</v>
      </c>
      <c r="L29" s="26">
        <f>SUM(L12:L28)</f>
        <v>-6219</v>
      </c>
      <c r="M29" s="61"/>
    </row>
    <row r="30" spans="3:12" ht="12.75">
      <c r="C30" s="7"/>
      <c r="D30" s="7" t="s">
        <v>211</v>
      </c>
      <c r="E30" s="7"/>
      <c r="F30" s="7"/>
      <c r="G30" s="7"/>
      <c r="H30" s="26"/>
      <c r="I30" s="35"/>
      <c r="J30" s="35"/>
      <c r="K30" s="35"/>
      <c r="L30" s="26"/>
    </row>
    <row r="31" spans="3:12" ht="12.75">
      <c r="C31" s="7"/>
      <c r="D31" s="126" t="s">
        <v>212</v>
      </c>
      <c r="E31" s="7"/>
      <c r="F31" s="7"/>
      <c r="G31" s="7"/>
      <c r="H31" s="26">
        <v>1070</v>
      </c>
      <c r="I31" s="35"/>
      <c r="J31" s="35"/>
      <c r="K31" s="35"/>
      <c r="L31" s="26">
        <v>422</v>
      </c>
    </row>
    <row r="32" spans="3:12" ht="12.75">
      <c r="C32" s="7"/>
      <c r="D32" s="126" t="s">
        <v>213</v>
      </c>
      <c r="E32" s="7"/>
      <c r="F32" s="7"/>
      <c r="G32" s="7"/>
      <c r="H32" s="26">
        <v>1111</v>
      </c>
      <c r="I32" s="35"/>
      <c r="J32" s="35"/>
      <c r="K32" s="35"/>
      <c r="L32" s="26">
        <v>1082</v>
      </c>
    </row>
    <row r="33" spans="3:12" ht="12.75">
      <c r="C33" s="7"/>
      <c r="D33" s="126" t="s">
        <v>214</v>
      </c>
      <c r="E33" s="7"/>
      <c r="F33" s="7"/>
      <c r="G33" s="7"/>
      <c r="H33" s="58">
        <v>1784</v>
      </c>
      <c r="I33" s="35"/>
      <c r="J33" s="35"/>
      <c r="K33" s="35"/>
      <c r="L33" s="58">
        <v>6507</v>
      </c>
    </row>
    <row r="34" spans="3:12" ht="12.75">
      <c r="C34" s="7" t="s">
        <v>215</v>
      </c>
      <c r="D34" s="126"/>
      <c r="E34" s="7"/>
      <c r="F34" s="7"/>
      <c r="G34" s="7"/>
      <c r="H34" s="26">
        <f>SUM(H29:H33)</f>
        <v>-4760</v>
      </c>
      <c r="I34" s="26">
        <f>SUM(I29:I33)</f>
        <v>0</v>
      </c>
      <c r="J34" s="26">
        <f>SUM(J29:J33)</f>
        <v>0</v>
      </c>
      <c r="K34" s="26">
        <f>SUM(K29:K33)</f>
        <v>0</v>
      </c>
      <c r="L34" s="26">
        <f>SUM(L29:L33)</f>
        <v>1792</v>
      </c>
    </row>
    <row r="35" spans="3:12" ht="12.75">
      <c r="C35" s="7"/>
      <c r="D35" s="7" t="s">
        <v>200</v>
      </c>
      <c r="E35" s="7"/>
      <c r="F35" s="7"/>
      <c r="G35" s="7"/>
      <c r="H35" s="128">
        <v>0</v>
      </c>
      <c r="I35" s="35"/>
      <c r="J35" s="35"/>
      <c r="K35" s="35"/>
      <c r="L35" s="26">
        <v>-4244</v>
      </c>
    </row>
    <row r="36" spans="3:12" ht="12.75">
      <c r="C36" s="7"/>
      <c r="D36" s="7" t="s">
        <v>216</v>
      </c>
      <c r="E36" s="7"/>
      <c r="F36" s="7"/>
      <c r="G36" s="7"/>
      <c r="H36" s="128">
        <v>0</v>
      </c>
      <c r="I36" s="35"/>
      <c r="J36" s="35"/>
      <c r="K36" s="35"/>
      <c r="L36" s="26">
        <v>-871</v>
      </c>
    </row>
    <row r="37" spans="3:12" ht="12.75">
      <c r="C37" s="7" t="s">
        <v>217</v>
      </c>
      <c r="D37" s="126"/>
      <c r="E37" s="7"/>
      <c r="F37" s="7"/>
      <c r="G37" s="7"/>
      <c r="H37" s="59">
        <f>SUM(H34:H36)</f>
        <v>-4760</v>
      </c>
      <c r="I37" s="59">
        <f>SUM(I34:I36)</f>
        <v>0</v>
      </c>
      <c r="J37" s="59">
        <f>SUM(J34:J36)</f>
        <v>0</v>
      </c>
      <c r="K37" s="59">
        <f>SUM(K34:K36)</f>
        <v>0</v>
      </c>
      <c r="L37" s="59">
        <f>SUM(L34:L36)</f>
        <v>-3323</v>
      </c>
    </row>
    <row r="38" ht="8.25" customHeight="1">
      <c r="C38" s="7"/>
    </row>
    <row r="39" spans="3:12" ht="12.75">
      <c r="C39" s="4" t="s">
        <v>59</v>
      </c>
      <c r="D39" s="7"/>
      <c r="E39" s="7"/>
      <c r="F39" s="7"/>
      <c r="G39" s="7"/>
      <c r="H39" s="26"/>
      <c r="I39" s="35"/>
      <c r="J39" s="35"/>
      <c r="K39" s="35"/>
      <c r="L39" s="26"/>
    </row>
    <row r="40" spans="3:12" ht="12.75">
      <c r="C40" s="7"/>
      <c r="D40" s="7" t="s">
        <v>60</v>
      </c>
      <c r="E40" s="7"/>
      <c r="F40" s="7"/>
      <c r="G40" s="7"/>
      <c r="H40" s="128">
        <v>0</v>
      </c>
      <c r="I40" s="35"/>
      <c r="J40" s="35"/>
      <c r="K40" s="35"/>
      <c r="L40" s="26">
        <v>-625</v>
      </c>
    </row>
    <row r="41" spans="3:12" ht="12.75">
      <c r="C41" s="7"/>
      <c r="D41" s="7"/>
      <c r="E41" s="7"/>
      <c r="F41" s="7"/>
      <c r="G41" s="7"/>
      <c r="H41" s="26"/>
      <c r="I41" s="35"/>
      <c r="J41" s="35"/>
      <c r="K41" s="35"/>
      <c r="L41" s="26"/>
    </row>
    <row r="42" spans="3:12" ht="12.75">
      <c r="C42" s="7"/>
      <c r="D42" s="7" t="s">
        <v>218</v>
      </c>
      <c r="E42" s="7"/>
      <c r="F42" s="7"/>
      <c r="G42" s="7"/>
      <c r="H42" s="59">
        <f>SUM(H40:H41)</f>
        <v>0</v>
      </c>
      <c r="I42" s="59">
        <f>SUM(I40:I41)</f>
        <v>0</v>
      </c>
      <c r="J42" s="59">
        <f>SUM(J40:J41)</f>
        <v>0</v>
      </c>
      <c r="K42" s="59">
        <f>SUM(K40:K41)</f>
        <v>0</v>
      </c>
      <c r="L42" s="59">
        <f>SUM(L40:L41)</f>
        <v>-625</v>
      </c>
    </row>
    <row r="43" spans="3:12" ht="8.25" customHeight="1">
      <c r="C43" s="7"/>
      <c r="D43" s="7"/>
      <c r="E43" s="7"/>
      <c r="F43" s="7"/>
      <c r="G43" s="7"/>
      <c r="H43" s="26"/>
      <c r="I43" s="35"/>
      <c r="J43" s="35"/>
      <c r="K43" s="35"/>
      <c r="L43" s="26"/>
    </row>
    <row r="44" spans="3:12" ht="12.75">
      <c r="C44" s="4" t="s">
        <v>61</v>
      </c>
      <c r="D44" s="7"/>
      <c r="E44" s="7"/>
      <c r="F44" s="7"/>
      <c r="G44" s="7"/>
      <c r="H44" s="26"/>
      <c r="I44" s="35"/>
      <c r="J44" s="35"/>
      <c r="K44" s="35"/>
      <c r="L44" s="26"/>
    </row>
    <row r="45" spans="3:12" ht="12.75">
      <c r="C45" s="4"/>
      <c r="D45" s="7" t="s">
        <v>221</v>
      </c>
      <c r="E45" s="7"/>
      <c r="F45" s="7"/>
      <c r="G45" s="7"/>
      <c r="H45" s="26">
        <v>-101</v>
      </c>
      <c r="I45" s="35"/>
      <c r="J45" s="35"/>
      <c r="K45" s="35"/>
      <c r="L45" s="130">
        <v>0</v>
      </c>
    </row>
    <row r="46" spans="3:12" ht="12.75">
      <c r="C46" s="4"/>
      <c r="D46" s="7" t="s">
        <v>195</v>
      </c>
      <c r="E46" s="7"/>
      <c r="F46" s="7"/>
      <c r="G46" s="7"/>
      <c r="H46" s="26">
        <v>21394</v>
      </c>
      <c r="I46" s="35"/>
      <c r="J46" s="35"/>
      <c r="K46" s="35"/>
      <c r="L46" s="130">
        <v>0</v>
      </c>
    </row>
    <row r="47" spans="3:12" ht="12.75">
      <c r="C47" s="4"/>
      <c r="D47" s="7" t="s">
        <v>196</v>
      </c>
      <c r="E47" s="7"/>
      <c r="F47" s="7"/>
      <c r="G47" s="7"/>
      <c r="H47" s="26">
        <v>19224</v>
      </c>
      <c r="I47" s="35"/>
      <c r="J47" s="35"/>
      <c r="K47" s="35"/>
      <c r="L47" s="130">
        <v>0</v>
      </c>
    </row>
    <row r="48" spans="3:12" ht="12.75">
      <c r="C48" s="4"/>
      <c r="D48" s="7" t="s">
        <v>219</v>
      </c>
      <c r="E48" s="7"/>
      <c r="F48" s="7"/>
      <c r="G48" s="7"/>
      <c r="H48" s="26"/>
      <c r="I48" s="35"/>
      <c r="J48" s="35"/>
      <c r="K48" s="35"/>
      <c r="L48" s="26">
        <v>-22</v>
      </c>
    </row>
    <row r="49" spans="3:12" ht="12.75">
      <c r="C49" s="7"/>
      <c r="D49" s="7"/>
      <c r="E49" s="7"/>
      <c r="F49" s="7"/>
      <c r="G49" s="7"/>
      <c r="H49" s="26"/>
      <c r="I49" s="35"/>
      <c r="J49" s="35"/>
      <c r="K49" s="35"/>
      <c r="L49" s="26"/>
    </row>
    <row r="50" spans="3:12" ht="12.75">
      <c r="C50" s="7"/>
      <c r="D50" s="7" t="s">
        <v>265</v>
      </c>
      <c r="E50" s="7"/>
      <c r="F50" s="7"/>
      <c r="G50" s="7"/>
      <c r="H50" s="59">
        <f>SUM(H45:H49)</f>
        <v>40517</v>
      </c>
      <c r="I50" s="59">
        <f>SUM(I45:I49)</f>
        <v>0</v>
      </c>
      <c r="J50" s="59">
        <f>SUM(J45:J49)</f>
        <v>0</v>
      </c>
      <c r="K50" s="59">
        <f>SUM(K45:K49)</f>
        <v>0</v>
      </c>
      <c r="L50" s="59">
        <f>SUM(L45:L49)</f>
        <v>-22</v>
      </c>
    </row>
    <row r="51" spans="3:12" ht="7.5" customHeight="1">
      <c r="C51" s="7"/>
      <c r="D51" s="7"/>
      <c r="E51" s="7"/>
      <c r="F51" s="7"/>
      <c r="G51" s="7"/>
      <c r="H51" s="26"/>
      <c r="I51" s="35"/>
      <c r="J51" s="35"/>
      <c r="K51" s="35"/>
      <c r="L51" s="26"/>
    </row>
    <row r="52" spans="3:12" ht="12.75">
      <c r="C52" s="4" t="s">
        <v>220</v>
      </c>
      <c r="D52" s="7"/>
      <c r="E52" s="7"/>
      <c r="F52" s="7"/>
      <c r="G52" s="7"/>
      <c r="H52" s="26">
        <f>+H50+H42+H37</f>
        <v>35757</v>
      </c>
      <c r="I52" s="26">
        <f>+I50+I42+I37</f>
        <v>0</v>
      </c>
      <c r="J52" s="26">
        <f>+J50+J42+J37</f>
        <v>0</v>
      </c>
      <c r="K52" s="26">
        <f>+K50+K42+K37</f>
        <v>0</v>
      </c>
      <c r="L52" s="26">
        <f>+L50+L42+L37</f>
        <v>-3970</v>
      </c>
    </row>
    <row r="53" spans="3:12" ht="12.75">
      <c r="C53" s="4" t="s">
        <v>62</v>
      </c>
      <c r="D53" s="7"/>
      <c r="E53" s="7"/>
      <c r="F53" s="7"/>
      <c r="G53" s="7"/>
      <c r="H53" s="26">
        <v>-47060</v>
      </c>
      <c r="I53" s="35"/>
      <c r="J53" s="35"/>
      <c r="K53" s="35"/>
      <c r="L53" s="26">
        <v>-43090</v>
      </c>
    </row>
    <row r="54" spans="3:12" ht="13.5" thickBot="1">
      <c r="C54" s="4" t="s">
        <v>63</v>
      </c>
      <c r="D54" s="7"/>
      <c r="E54" s="7"/>
      <c r="F54" s="7"/>
      <c r="G54" s="7"/>
      <c r="H54" s="60">
        <f>SUM(H52:H53)</f>
        <v>-11303</v>
      </c>
      <c r="I54" s="35"/>
      <c r="J54" s="35"/>
      <c r="K54" s="35"/>
      <c r="L54" s="60">
        <f>SUM(L52:L53)</f>
        <v>-47060</v>
      </c>
    </row>
    <row r="55" spans="3:12" ht="7.5" customHeight="1">
      <c r="C55" s="7"/>
      <c r="D55" s="7"/>
      <c r="E55" s="7"/>
      <c r="F55" s="7"/>
      <c r="G55" s="7"/>
      <c r="H55" s="26"/>
      <c r="I55" s="35"/>
      <c r="J55" s="35"/>
      <c r="K55" s="35"/>
      <c r="L55" s="26"/>
    </row>
    <row r="56" spans="3:12" ht="8.25" customHeight="1">
      <c r="C56" s="4"/>
      <c r="D56" s="7"/>
      <c r="E56" s="7"/>
      <c r="F56" s="7"/>
      <c r="G56" s="7"/>
      <c r="H56" s="7"/>
      <c r="I56" s="57"/>
      <c r="J56" s="57"/>
      <c r="K56" s="57"/>
      <c r="L56" s="30"/>
    </row>
    <row r="57" spans="3:12" ht="12.75">
      <c r="C57" s="4" t="s">
        <v>197</v>
      </c>
      <c r="L57" s="61"/>
    </row>
    <row r="58" spans="3:12" ht="12.75">
      <c r="C58" s="4" t="s">
        <v>222</v>
      </c>
      <c r="L58" s="61"/>
    </row>
    <row r="59" spans="3:12" ht="12.75">
      <c r="C59" s="4"/>
      <c r="L59" s="61"/>
    </row>
    <row r="60" spans="7:12" ht="12.75">
      <c r="G60" s="62"/>
      <c r="L60" s="61"/>
    </row>
    <row r="61" ht="12.75">
      <c r="L61" s="61"/>
    </row>
    <row r="62" ht="12.75">
      <c r="L62" s="61"/>
    </row>
    <row r="63" ht="12.75">
      <c r="L63" s="61"/>
    </row>
    <row r="64" ht="12.75">
      <c r="L64" s="61"/>
    </row>
    <row r="65" ht="12.75">
      <c r="L65" s="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2"/>
  <sheetViews>
    <sheetView tabSelected="1" workbookViewId="0" topLeftCell="A117">
      <selection activeCell="D143" sqref="D143"/>
    </sheetView>
  </sheetViews>
  <sheetFormatPr defaultColWidth="9.140625" defaultRowHeight="12" customHeight="1"/>
  <cols>
    <col min="1" max="1" width="5.140625" style="63" customWidth="1"/>
    <col min="2" max="2" width="3.7109375" style="63" customWidth="1"/>
    <col min="3" max="3" width="1.1484375" style="63" customWidth="1"/>
    <col min="4" max="4" width="12.28125" style="63" customWidth="1"/>
    <col min="5" max="5" width="4.8515625" style="63" customWidth="1"/>
    <col min="6" max="6" width="2.8515625" style="63" customWidth="1"/>
    <col min="7" max="7" width="0.5625" style="63" customWidth="1"/>
    <col min="8" max="8" width="5.57421875" style="63" customWidth="1"/>
    <col min="9" max="9" width="0.5625" style="63" customWidth="1"/>
    <col min="10" max="10" width="16.140625" style="63" customWidth="1"/>
    <col min="11" max="11" width="0.71875" style="63" customWidth="1"/>
    <col min="12" max="12" width="15.140625" style="63" customWidth="1"/>
    <col min="13" max="13" width="0.5625" style="63" customWidth="1"/>
    <col min="14" max="14" width="4.421875" style="63" customWidth="1"/>
    <col min="15" max="15" width="0.2890625" style="63" customWidth="1"/>
    <col min="16" max="16" width="12.421875" style="63" customWidth="1"/>
    <col min="17" max="17" width="0.5625" style="63" customWidth="1"/>
    <col min="18" max="18" width="3.7109375" style="63" customWidth="1"/>
    <col min="19" max="19" width="0.5625" style="63" customWidth="1"/>
    <col min="20" max="20" width="1.7109375" style="63" customWidth="1"/>
    <col min="21" max="21" width="0.71875" style="63" customWidth="1"/>
    <col min="22" max="16384" width="9.140625" style="63" customWidth="1"/>
  </cols>
  <sheetData>
    <row r="1" ht="12" customHeight="1">
      <c r="B1" s="75" t="s">
        <v>153</v>
      </c>
    </row>
    <row r="2" ht="12" customHeight="1">
      <c r="B2" s="65" t="s">
        <v>154</v>
      </c>
    </row>
    <row r="3" ht="12" customHeight="1">
      <c r="B3" s="66" t="s">
        <v>64</v>
      </c>
    </row>
    <row r="4" ht="12" customHeight="1">
      <c r="B4" s="66"/>
    </row>
    <row r="5" ht="12" customHeight="1">
      <c r="B5" s="66"/>
    </row>
    <row r="6" spans="1:2" ht="12" customHeight="1">
      <c r="A6" s="67" t="s">
        <v>65</v>
      </c>
      <c r="B6" s="66" t="s">
        <v>66</v>
      </c>
    </row>
    <row r="7" spans="1:2" ht="12" customHeight="1">
      <c r="A7" s="67"/>
      <c r="B7" s="66"/>
    </row>
    <row r="9" spans="1:2" ht="12" customHeight="1">
      <c r="A9" s="68" t="s">
        <v>67</v>
      </c>
      <c r="B9" s="69" t="s">
        <v>68</v>
      </c>
    </row>
    <row r="10" spans="1:20" ht="12" customHeight="1">
      <c r="A10" s="70"/>
      <c r="B10" s="71" t="s">
        <v>69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" customHeight="1">
      <c r="A11" s="70"/>
      <c r="B11" s="71" t="s">
        <v>70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ht="12" customHeight="1">
      <c r="A12" s="70"/>
      <c r="B12" s="71" t="s">
        <v>71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ht="12" customHeight="1">
      <c r="A13" s="70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ht="12" customHeight="1">
      <c r="A14" s="70"/>
      <c r="B14" s="71" t="s">
        <v>72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ht="12" customHeight="1">
      <c r="A15" s="70"/>
      <c r="B15" s="71" t="s">
        <v>225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ht="12" customHeight="1">
      <c r="A16" s="70"/>
      <c r="B16" s="71" t="s">
        <v>73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12" customHeight="1">
      <c r="A17" s="70"/>
      <c r="B17" s="71" t="s">
        <v>224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ht="12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2" customHeight="1">
      <c r="A19" s="70"/>
      <c r="B19" s="71" t="s">
        <v>74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2" customHeight="1">
      <c r="A20" s="70"/>
      <c r="B20" s="71" t="s">
        <v>271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2" customHeight="1">
      <c r="A21" s="70"/>
      <c r="B21" s="71" t="s">
        <v>75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12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2" customHeight="1">
      <c r="A23" s="70"/>
      <c r="B23" s="71" t="s">
        <v>76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2" customHeight="1">
      <c r="A24" s="70"/>
      <c r="B24" s="71" t="s">
        <v>77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2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1:20" ht="12" customHeight="1">
      <c r="A26" s="70"/>
      <c r="B26" s="71" t="s">
        <v>278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ht="12" customHeight="1">
      <c r="A27" s="70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" ht="12" customHeight="1">
      <c r="A28" s="68" t="s">
        <v>78</v>
      </c>
      <c r="B28" s="69" t="s">
        <v>79</v>
      </c>
    </row>
    <row r="29" spans="1:2" ht="12" customHeight="1">
      <c r="A29" s="73"/>
      <c r="B29" s="74" t="s">
        <v>228</v>
      </c>
    </row>
    <row r="30" spans="1:2" ht="12" customHeight="1">
      <c r="A30" s="73"/>
      <c r="B30" s="74"/>
    </row>
    <row r="31" spans="1:2" ht="12" customHeight="1">
      <c r="A31" s="70"/>
      <c r="B31" s="77" t="s">
        <v>263</v>
      </c>
    </row>
    <row r="32" ht="12" customHeight="1">
      <c r="A32" s="70"/>
    </row>
    <row r="33" ht="12" customHeight="1">
      <c r="A33" s="70"/>
    </row>
    <row r="34" spans="1:2" ht="12" customHeight="1">
      <c r="A34" s="68" t="s">
        <v>80</v>
      </c>
      <c r="B34" s="75" t="s">
        <v>81</v>
      </c>
    </row>
    <row r="35" spans="1:2" ht="12" customHeight="1">
      <c r="A35" s="73"/>
      <c r="B35" s="74" t="s">
        <v>226</v>
      </c>
    </row>
    <row r="36" spans="1:2" ht="12" customHeight="1">
      <c r="A36" s="73"/>
      <c r="B36" s="74" t="s">
        <v>227</v>
      </c>
    </row>
    <row r="37" ht="12" customHeight="1">
      <c r="A37" s="70"/>
    </row>
    <row r="38" spans="1:2" ht="12" customHeight="1">
      <c r="A38" s="68" t="s">
        <v>82</v>
      </c>
      <c r="B38" s="69" t="s">
        <v>83</v>
      </c>
    </row>
    <row r="39" spans="1:2" ht="12" customHeight="1">
      <c r="A39" s="70"/>
      <c r="B39" s="74" t="s">
        <v>84</v>
      </c>
    </row>
    <row r="40" spans="1:2" ht="12" customHeight="1">
      <c r="A40" s="70"/>
      <c r="B40" s="74" t="s">
        <v>85</v>
      </c>
    </row>
    <row r="41" spans="1:2" ht="12" customHeight="1">
      <c r="A41" s="70"/>
      <c r="B41" s="74"/>
    </row>
    <row r="42" spans="1:10" ht="12" customHeight="1">
      <c r="A42" s="70"/>
      <c r="B42" s="74"/>
      <c r="I42" s="76"/>
      <c r="J42" s="76"/>
    </row>
    <row r="43" spans="1:2" ht="12" customHeight="1">
      <c r="A43" s="68" t="s">
        <v>86</v>
      </c>
      <c r="B43" s="69" t="s">
        <v>87</v>
      </c>
    </row>
    <row r="44" spans="1:2" ht="12" customHeight="1">
      <c r="A44" s="73"/>
      <c r="B44" s="74" t="s">
        <v>279</v>
      </c>
    </row>
    <row r="45" spans="1:2" ht="12" customHeight="1">
      <c r="A45" s="73"/>
      <c r="B45" s="74" t="s">
        <v>280</v>
      </c>
    </row>
    <row r="46" spans="1:2" ht="12" customHeight="1">
      <c r="A46" s="73"/>
      <c r="B46" s="74"/>
    </row>
    <row r="47" spans="1:2" ht="12" customHeight="1">
      <c r="A47" s="73"/>
      <c r="B47" s="74"/>
    </row>
    <row r="48" ht="12" customHeight="1">
      <c r="A48" s="70"/>
    </row>
    <row r="49" spans="1:2" ht="12" customHeight="1">
      <c r="A49" s="68" t="s">
        <v>88</v>
      </c>
      <c r="B49" s="69" t="s">
        <v>89</v>
      </c>
    </row>
    <row r="50" spans="1:2" ht="12" customHeight="1">
      <c r="A50" s="73"/>
      <c r="B50" s="77" t="s">
        <v>90</v>
      </c>
    </row>
    <row r="51" spans="1:2" ht="12" customHeight="1">
      <c r="A51" s="73"/>
      <c r="B51" s="77" t="s">
        <v>91</v>
      </c>
    </row>
    <row r="52" spans="1:2" ht="12" customHeight="1">
      <c r="A52" s="73"/>
      <c r="B52" s="77" t="s">
        <v>92</v>
      </c>
    </row>
    <row r="53" spans="1:2" ht="12" customHeight="1">
      <c r="A53" s="73"/>
      <c r="B53" s="77"/>
    </row>
    <row r="54" spans="1:2" ht="12" customHeight="1">
      <c r="A54" s="73"/>
      <c r="B54" s="77"/>
    </row>
    <row r="55" ht="12" customHeight="1">
      <c r="A55" s="70"/>
    </row>
    <row r="56" ht="12" customHeight="1">
      <c r="A56" s="70"/>
    </row>
    <row r="57" spans="1:10" ht="12" customHeight="1">
      <c r="A57" s="70"/>
      <c r="J57" s="79">
        <v>-2</v>
      </c>
    </row>
    <row r="58" ht="12" customHeight="1">
      <c r="A58" s="70"/>
    </row>
    <row r="59" spans="1:2" ht="12" customHeight="1">
      <c r="A59" s="68" t="s">
        <v>93</v>
      </c>
      <c r="B59" s="69" t="s">
        <v>94</v>
      </c>
    </row>
    <row r="60" spans="1:2" ht="12" customHeight="1">
      <c r="A60" s="73"/>
      <c r="B60" s="77" t="s">
        <v>95</v>
      </c>
    </row>
    <row r="61" ht="12" customHeight="1">
      <c r="A61" s="70"/>
    </row>
    <row r="62" spans="1:2" ht="12" customHeight="1">
      <c r="A62" s="78" t="s">
        <v>96</v>
      </c>
      <c r="B62" s="64" t="s">
        <v>97</v>
      </c>
    </row>
    <row r="63" spans="1:16" ht="12" customHeight="1">
      <c r="A63" s="78"/>
      <c r="B63" s="64"/>
      <c r="L63" s="79" t="s">
        <v>98</v>
      </c>
      <c r="P63" s="80" t="s">
        <v>99</v>
      </c>
    </row>
    <row r="64" spans="1:16" ht="12" customHeight="1">
      <c r="A64" s="78"/>
      <c r="B64" s="64"/>
      <c r="L64" s="79" t="s">
        <v>8</v>
      </c>
      <c r="P64" s="80" t="s">
        <v>8</v>
      </c>
    </row>
    <row r="65" spans="9:16" ht="12" customHeight="1">
      <c r="I65" s="80"/>
      <c r="J65" s="80"/>
      <c r="K65" s="81"/>
      <c r="L65" s="82" t="s">
        <v>9</v>
      </c>
      <c r="M65" s="80"/>
      <c r="P65" s="83" t="s">
        <v>10</v>
      </c>
    </row>
    <row r="66" spans="2:16" ht="12" customHeight="1">
      <c r="B66" s="69" t="s">
        <v>100</v>
      </c>
      <c r="I66" s="80"/>
      <c r="J66" s="80"/>
      <c r="K66" s="81"/>
      <c r="L66" s="79" t="s">
        <v>11</v>
      </c>
      <c r="M66" s="80"/>
      <c r="P66" s="79" t="s">
        <v>11</v>
      </c>
    </row>
    <row r="67" spans="3:16" ht="12" customHeight="1">
      <c r="C67" s="63" t="s">
        <v>231</v>
      </c>
      <c r="I67" s="80"/>
      <c r="J67" s="80"/>
      <c r="K67" s="81"/>
      <c r="L67" s="45">
        <v>1024</v>
      </c>
      <c r="M67" s="80"/>
      <c r="P67" s="84">
        <v>331</v>
      </c>
    </row>
    <row r="68" spans="3:16" ht="12" customHeight="1">
      <c r="C68" s="63" t="s">
        <v>229</v>
      </c>
      <c r="I68" s="80"/>
      <c r="J68" s="80"/>
      <c r="K68" s="81"/>
      <c r="L68" s="45">
        <v>2942</v>
      </c>
      <c r="M68" s="80"/>
      <c r="P68" s="84">
        <v>2126</v>
      </c>
    </row>
    <row r="69" spans="3:16" ht="12" customHeight="1">
      <c r="C69" s="63" t="s">
        <v>230</v>
      </c>
      <c r="I69" s="80"/>
      <c r="J69" s="80"/>
      <c r="K69" s="81"/>
      <c r="L69" s="45">
        <v>0</v>
      </c>
      <c r="M69" s="80"/>
      <c r="P69" s="84">
        <v>0</v>
      </c>
    </row>
    <row r="70" spans="3:16" ht="12" customHeight="1">
      <c r="C70" s="63" t="s">
        <v>113</v>
      </c>
      <c r="I70" s="80"/>
      <c r="J70" s="80"/>
      <c r="K70" s="81"/>
      <c r="L70" s="45">
        <v>150</v>
      </c>
      <c r="M70" s="80"/>
      <c r="P70" s="84">
        <v>150</v>
      </c>
    </row>
    <row r="71" spans="9:16" ht="12" customHeight="1" thickBot="1">
      <c r="I71" s="80"/>
      <c r="J71" s="80"/>
      <c r="K71" s="81"/>
      <c r="L71" s="85">
        <v>4116</v>
      </c>
      <c r="M71" s="80"/>
      <c r="P71" s="85">
        <f>SUM(P67:P70)</f>
        <v>2607</v>
      </c>
    </row>
    <row r="72" spans="9:16" ht="12" customHeight="1" thickTop="1">
      <c r="I72" s="80"/>
      <c r="J72" s="80"/>
      <c r="K72" s="81"/>
      <c r="M72" s="80"/>
      <c r="P72" s="84"/>
    </row>
    <row r="73" spans="9:16" ht="12" customHeight="1">
      <c r="I73" s="80"/>
      <c r="J73" s="80"/>
      <c r="K73" s="81"/>
      <c r="M73" s="80"/>
      <c r="P73" s="84"/>
    </row>
    <row r="74" spans="1:2" ht="12" customHeight="1">
      <c r="A74" s="78" t="s">
        <v>101</v>
      </c>
      <c r="B74" s="75" t="s">
        <v>102</v>
      </c>
    </row>
    <row r="75" spans="1:2" ht="12" customHeight="1">
      <c r="A75" s="68"/>
      <c r="B75" s="74" t="s">
        <v>103</v>
      </c>
    </row>
    <row r="76" spans="1:2" ht="12" customHeight="1">
      <c r="A76" s="68"/>
      <c r="B76" s="63" t="s">
        <v>232</v>
      </c>
    </row>
    <row r="77" ht="12" customHeight="1">
      <c r="A77" s="68"/>
    </row>
    <row r="78" ht="12" customHeight="1">
      <c r="A78" s="68"/>
    </row>
    <row r="79" spans="1:2" ht="12" customHeight="1">
      <c r="A79" s="68" t="s">
        <v>104</v>
      </c>
      <c r="B79" s="75" t="s">
        <v>105</v>
      </c>
    </row>
    <row r="80" spans="1:2" ht="12" customHeight="1">
      <c r="A80" s="86"/>
      <c r="B80" s="74" t="s">
        <v>281</v>
      </c>
    </row>
    <row r="81" spans="1:2" ht="12" customHeight="1">
      <c r="A81" s="86"/>
      <c r="B81" s="74"/>
    </row>
    <row r="82" ht="12" customHeight="1">
      <c r="A82" s="68"/>
    </row>
    <row r="83" spans="1:2" ht="12" customHeight="1">
      <c r="A83" s="68" t="s">
        <v>106</v>
      </c>
      <c r="B83" s="75" t="s">
        <v>107</v>
      </c>
    </row>
    <row r="84" spans="1:2" ht="12" customHeight="1">
      <c r="A84" s="68"/>
      <c r="B84" s="63" t="s">
        <v>108</v>
      </c>
    </row>
    <row r="85" ht="12" customHeight="1">
      <c r="A85" s="68"/>
    </row>
    <row r="86" ht="12" customHeight="1">
      <c r="A86" s="68"/>
    </row>
    <row r="87" spans="1:2" ht="12" customHeight="1">
      <c r="A87" s="68" t="s">
        <v>109</v>
      </c>
      <c r="B87" s="69" t="s">
        <v>110</v>
      </c>
    </row>
    <row r="88" spans="1:2" ht="12" customHeight="1">
      <c r="A88" s="64"/>
      <c r="B88" s="74" t="s">
        <v>233</v>
      </c>
    </row>
    <row r="89" spans="1:16" ht="12" customHeight="1">
      <c r="A89" s="64"/>
      <c r="B89" s="74"/>
      <c r="P89" s="79" t="s">
        <v>11</v>
      </c>
    </row>
    <row r="90" spans="1:16" ht="12" customHeight="1">
      <c r="A90" s="64"/>
      <c r="B90" s="74"/>
      <c r="P90" s="79"/>
    </row>
    <row r="91" spans="1:16" ht="12" customHeight="1">
      <c r="A91" s="64"/>
      <c r="B91" s="74"/>
      <c r="D91" s="63" t="s">
        <v>234</v>
      </c>
      <c r="P91" s="45">
        <v>15751</v>
      </c>
    </row>
    <row r="92" spans="1:16" ht="12" customHeight="1">
      <c r="A92" s="64"/>
      <c r="B92" s="74"/>
      <c r="D92" s="63" t="s">
        <v>235</v>
      </c>
      <c r="P92" s="45">
        <v>5778</v>
      </c>
    </row>
    <row r="93" spans="1:16" ht="12" customHeight="1">
      <c r="A93" s="64"/>
      <c r="B93" s="77"/>
      <c r="P93" s="132">
        <f>SUM(P91:P92)</f>
        <v>21529</v>
      </c>
    </row>
    <row r="94" spans="1:2" ht="12" customHeight="1">
      <c r="A94" s="68" t="s">
        <v>111</v>
      </c>
      <c r="B94" s="69" t="s">
        <v>112</v>
      </c>
    </row>
    <row r="95" spans="1:2" ht="12" customHeight="1">
      <c r="A95" s="64"/>
      <c r="B95" s="74" t="s">
        <v>282</v>
      </c>
    </row>
    <row r="96" spans="1:2" ht="12" customHeight="1">
      <c r="A96" s="64"/>
      <c r="B96" s="77"/>
    </row>
    <row r="97" spans="1:2" ht="14.25" customHeight="1">
      <c r="A97" s="87" t="s">
        <v>114</v>
      </c>
      <c r="B97" s="88" t="s">
        <v>115</v>
      </c>
    </row>
    <row r="98" spans="1:2" ht="8.25" customHeight="1">
      <c r="A98" s="87"/>
      <c r="B98" s="88"/>
    </row>
    <row r="99" spans="1:2" ht="12" customHeight="1">
      <c r="A99" s="68" t="s">
        <v>116</v>
      </c>
      <c r="B99" s="64" t="s">
        <v>117</v>
      </c>
    </row>
    <row r="100" spans="1:20" ht="12" customHeight="1">
      <c r="A100" s="68"/>
      <c r="B100" s="74" t="s">
        <v>276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</row>
    <row r="101" spans="1:20" ht="12" customHeight="1">
      <c r="A101" s="68"/>
      <c r="B101" s="74" t="s">
        <v>277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12" customHeight="1">
      <c r="A102" s="68"/>
      <c r="B102" s="74" t="s">
        <v>236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</row>
    <row r="103" spans="1:20" ht="12" customHeight="1">
      <c r="A103" s="68"/>
      <c r="B103" s="74" t="s">
        <v>237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</row>
    <row r="104" spans="1:20" ht="12" customHeight="1">
      <c r="A104" s="68"/>
      <c r="B104" s="74" t="s">
        <v>238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</row>
    <row r="105" spans="1:20" ht="12" customHeight="1">
      <c r="A105" s="68"/>
      <c r="B105" s="74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1:20" ht="12" customHeight="1">
      <c r="A106" s="68"/>
      <c r="B106" s="74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1:2" ht="12" customHeight="1">
      <c r="A107" s="68" t="s">
        <v>118</v>
      </c>
      <c r="B107" s="69" t="s">
        <v>119</v>
      </c>
    </row>
    <row r="108" spans="1:20" ht="12" customHeight="1">
      <c r="A108" s="86"/>
      <c r="B108" s="71" t="s">
        <v>239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  <c r="P108" s="72"/>
      <c r="Q108" s="72"/>
      <c r="R108" s="72"/>
      <c r="S108" s="72"/>
      <c r="T108" s="72"/>
    </row>
    <row r="109" spans="1:20" ht="12" customHeight="1">
      <c r="A109" s="86"/>
      <c r="B109" s="71" t="s">
        <v>283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2"/>
      <c r="P109" s="72"/>
      <c r="Q109" s="72"/>
      <c r="R109" s="72"/>
      <c r="S109" s="72"/>
      <c r="T109" s="72"/>
    </row>
    <row r="110" spans="1:20" ht="12" customHeight="1">
      <c r="A110" s="86"/>
      <c r="B110" s="71" t="s">
        <v>240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2"/>
      <c r="P110" s="72"/>
      <c r="Q110" s="72"/>
      <c r="R110" s="72"/>
      <c r="S110" s="72"/>
      <c r="T110" s="72"/>
    </row>
    <row r="111" spans="1:20" ht="12" customHeight="1">
      <c r="A111" s="86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2"/>
      <c r="P111" s="72"/>
      <c r="Q111" s="72"/>
      <c r="R111" s="72"/>
      <c r="S111" s="72"/>
      <c r="T111" s="72"/>
    </row>
    <row r="112" spans="1:20" ht="12" customHeight="1">
      <c r="A112" s="86"/>
      <c r="B112" s="71"/>
      <c r="C112" s="71"/>
      <c r="D112" s="71"/>
      <c r="E112" s="71"/>
      <c r="F112" s="71"/>
      <c r="G112" s="71"/>
      <c r="H112" s="71"/>
      <c r="I112" s="71"/>
      <c r="J112" s="150" t="s">
        <v>274</v>
      </c>
      <c r="K112" s="71"/>
      <c r="L112" s="71"/>
      <c r="M112" s="71"/>
      <c r="N112" s="71"/>
      <c r="O112" s="72"/>
      <c r="P112" s="72"/>
      <c r="Q112" s="72"/>
      <c r="R112" s="72"/>
      <c r="S112" s="72"/>
      <c r="T112" s="72"/>
    </row>
    <row r="113" spans="1:20" ht="12" customHeight="1">
      <c r="A113" s="86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2"/>
      <c r="Q113" s="72"/>
      <c r="R113" s="72"/>
      <c r="S113" s="72"/>
      <c r="T113" s="72"/>
    </row>
    <row r="114" spans="1:2" ht="12" customHeight="1">
      <c r="A114" s="68" t="s">
        <v>120</v>
      </c>
      <c r="B114" s="64" t="s">
        <v>121</v>
      </c>
    </row>
    <row r="115" spans="1:2" ht="12" customHeight="1">
      <c r="A115" s="86"/>
      <c r="B115" s="74" t="s">
        <v>241</v>
      </c>
    </row>
    <row r="116" spans="1:2" ht="12" customHeight="1">
      <c r="A116" s="86"/>
      <c r="B116" s="74" t="s">
        <v>242</v>
      </c>
    </row>
    <row r="117" spans="1:2" ht="12" customHeight="1">
      <c r="A117" s="86"/>
      <c r="B117" s="74" t="s">
        <v>243</v>
      </c>
    </row>
    <row r="118" spans="1:2" ht="12" customHeight="1">
      <c r="A118" s="86"/>
      <c r="B118" s="77"/>
    </row>
    <row r="119" ht="12" customHeight="1">
      <c r="A119" s="68"/>
    </row>
    <row r="120" spans="1:2" ht="12" customHeight="1">
      <c r="A120" s="68" t="s">
        <v>122</v>
      </c>
      <c r="B120" s="64" t="s">
        <v>123</v>
      </c>
    </row>
    <row r="121" spans="1:2" ht="12" customHeight="1">
      <c r="A121" s="68"/>
      <c r="B121" s="74" t="s">
        <v>124</v>
      </c>
    </row>
    <row r="122" spans="1:2" ht="12" customHeight="1">
      <c r="A122" s="68"/>
      <c r="B122" s="74"/>
    </row>
    <row r="123" spans="1:2" ht="12" customHeight="1">
      <c r="A123" s="68"/>
      <c r="B123" s="74" t="s">
        <v>54</v>
      </c>
    </row>
    <row r="124" spans="1:2" ht="12" customHeight="1">
      <c r="A124" s="68" t="s">
        <v>125</v>
      </c>
      <c r="B124" s="64" t="s">
        <v>40</v>
      </c>
    </row>
    <row r="125" spans="1:2" ht="12" customHeight="1">
      <c r="A125" s="68"/>
      <c r="B125" s="74" t="s">
        <v>244</v>
      </c>
    </row>
    <row r="126" spans="1:2" ht="12" customHeight="1">
      <c r="A126" s="68"/>
      <c r="B126" s="74" t="s">
        <v>284</v>
      </c>
    </row>
    <row r="127" spans="1:2" ht="12" customHeight="1">
      <c r="A127" s="68"/>
      <c r="B127" s="64"/>
    </row>
    <row r="128" spans="1:11" ht="12" customHeight="1">
      <c r="A128" s="68"/>
      <c r="B128" s="74"/>
      <c r="I128" s="91"/>
      <c r="J128" s="91"/>
      <c r="K128" s="91"/>
    </row>
    <row r="129" spans="1:2" ht="12" customHeight="1">
      <c r="A129" s="68" t="s">
        <v>126</v>
      </c>
      <c r="B129" s="75" t="s">
        <v>247</v>
      </c>
    </row>
    <row r="130" spans="1:2" ht="12" customHeight="1">
      <c r="A130" s="68"/>
      <c r="B130" s="74" t="s">
        <v>245</v>
      </c>
    </row>
    <row r="131" spans="1:2" ht="12" customHeight="1">
      <c r="A131" s="68"/>
      <c r="B131" s="74" t="s">
        <v>246</v>
      </c>
    </row>
    <row r="132" spans="1:2" ht="12" customHeight="1">
      <c r="A132" s="68"/>
      <c r="B132" s="74"/>
    </row>
    <row r="133" ht="12" customHeight="1">
      <c r="K133" s="7"/>
    </row>
    <row r="134" spans="1:11" ht="12" customHeight="1">
      <c r="A134" s="78" t="s">
        <v>127</v>
      </c>
      <c r="B134" s="69" t="s">
        <v>128</v>
      </c>
      <c r="K134" s="7"/>
    </row>
    <row r="135" spans="1:3" ht="12" customHeight="1">
      <c r="A135" s="70"/>
      <c r="B135" s="69" t="s">
        <v>12</v>
      </c>
      <c r="C135" s="77" t="s">
        <v>129</v>
      </c>
    </row>
    <row r="136" spans="1:3" ht="12" customHeight="1">
      <c r="A136" s="70"/>
      <c r="B136" s="69"/>
      <c r="C136" s="77"/>
    </row>
    <row r="137" spans="1:4" ht="12" customHeight="1">
      <c r="A137" s="70"/>
      <c r="B137" s="69"/>
      <c r="C137" s="77"/>
      <c r="D137" s="63" t="s">
        <v>248</v>
      </c>
    </row>
    <row r="138" spans="1:4" ht="12" customHeight="1">
      <c r="A138" s="70"/>
      <c r="B138" s="69"/>
      <c r="C138" s="77"/>
      <c r="D138" s="63" t="s">
        <v>249</v>
      </c>
    </row>
    <row r="139" spans="1:4" ht="12" customHeight="1">
      <c r="A139" s="70"/>
      <c r="B139" s="69"/>
      <c r="C139" s="77"/>
      <c r="D139" s="63" t="s">
        <v>251</v>
      </c>
    </row>
    <row r="140" spans="1:4" ht="12" customHeight="1">
      <c r="A140" s="70"/>
      <c r="B140" s="69"/>
      <c r="C140" s="77"/>
      <c r="D140" s="63" t="s">
        <v>250</v>
      </c>
    </row>
    <row r="141" spans="1:4" ht="12" customHeight="1">
      <c r="A141" s="70"/>
      <c r="B141" s="69"/>
      <c r="C141" s="77"/>
      <c r="D141" s="63" t="s">
        <v>252</v>
      </c>
    </row>
    <row r="142" spans="1:4" ht="12" customHeight="1">
      <c r="A142" s="70"/>
      <c r="B142" s="69"/>
      <c r="C142" s="77"/>
      <c r="D142" s="63" t="s">
        <v>253</v>
      </c>
    </row>
    <row r="143" spans="1:4" ht="12" customHeight="1">
      <c r="A143" s="70"/>
      <c r="B143" s="69"/>
      <c r="C143" s="77"/>
      <c r="D143" s="63" t="s">
        <v>287</v>
      </c>
    </row>
    <row r="144" spans="1:4" ht="12" customHeight="1">
      <c r="A144" s="70"/>
      <c r="B144" s="69"/>
      <c r="C144" s="77"/>
      <c r="D144" s="63" t="s">
        <v>285</v>
      </c>
    </row>
    <row r="145" spans="1:4" ht="12" customHeight="1">
      <c r="A145" s="70"/>
      <c r="B145" s="69"/>
      <c r="C145" s="77"/>
      <c r="D145" s="63" t="s">
        <v>254</v>
      </c>
    </row>
    <row r="146" spans="1:3" ht="12" customHeight="1">
      <c r="A146" s="70"/>
      <c r="B146" s="69"/>
      <c r="C146" s="77"/>
    </row>
    <row r="147" spans="1:3" ht="12" customHeight="1">
      <c r="A147" s="70"/>
      <c r="B147" s="69"/>
      <c r="C147" s="77"/>
    </row>
    <row r="148" spans="1:2" ht="12" customHeight="1">
      <c r="A148" s="68" t="s">
        <v>130</v>
      </c>
      <c r="B148" s="69" t="s">
        <v>131</v>
      </c>
    </row>
    <row r="149" spans="1:2" ht="12" customHeight="1">
      <c r="A149" s="73"/>
      <c r="B149" s="77" t="s">
        <v>286</v>
      </c>
    </row>
    <row r="151" spans="10:12" ht="12" customHeight="1">
      <c r="J151" s="79" t="s">
        <v>256</v>
      </c>
      <c r="K151" s="79"/>
      <c r="L151" s="79" t="s">
        <v>273</v>
      </c>
    </row>
    <row r="152" ht="12" customHeight="1">
      <c r="L152" s="92"/>
    </row>
    <row r="153" spans="10:12" ht="12" customHeight="1">
      <c r="J153" s="135" t="s">
        <v>11</v>
      </c>
      <c r="L153" s="135" t="s">
        <v>11</v>
      </c>
    </row>
    <row r="154" spans="2:10" ht="12" customHeight="1">
      <c r="B154" s="77" t="s">
        <v>132</v>
      </c>
      <c r="J154" s="79"/>
    </row>
    <row r="156" spans="1:14" ht="12" customHeight="1">
      <c r="A156" s="70"/>
      <c r="B156" s="74" t="s">
        <v>255</v>
      </c>
      <c r="J156" s="93">
        <v>13385</v>
      </c>
      <c r="K156" s="45"/>
      <c r="L156" s="45">
        <v>13073</v>
      </c>
      <c r="M156" s="45"/>
      <c r="N156" s="45" t="s">
        <v>258</v>
      </c>
    </row>
    <row r="157" spans="2:14" ht="12" customHeight="1">
      <c r="B157" s="74" t="s">
        <v>257</v>
      </c>
      <c r="F157" s="45"/>
      <c r="G157" s="45"/>
      <c r="H157" s="45"/>
      <c r="J157" s="45">
        <v>16881</v>
      </c>
      <c r="K157" s="45"/>
      <c r="L157" s="45">
        <v>16517</v>
      </c>
      <c r="M157" s="45"/>
      <c r="N157" s="45" t="s">
        <v>259</v>
      </c>
    </row>
    <row r="158" spans="10:14" ht="12" customHeight="1">
      <c r="J158" s="136"/>
      <c r="K158" s="45"/>
      <c r="L158" s="136"/>
      <c r="M158" s="45"/>
      <c r="N158" s="45"/>
    </row>
    <row r="159" spans="2:14" ht="12" customHeight="1" thickBot="1">
      <c r="B159" s="74"/>
      <c r="F159" s="45"/>
      <c r="G159" s="45"/>
      <c r="H159" s="45"/>
      <c r="J159" s="122">
        <f>SUM(J156:J158)</f>
        <v>30266</v>
      </c>
      <c r="K159" s="49"/>
      <c r="L159" s="95">
        <f>SUM(L156:L158)</f>
        <v>29590</v>
      </c>
      <c r="M159" s="45"/>
      <c r="N159" s="45"/>
    </row>
    <row r="160" spans="2:12" ht="12" customHeight="1" thickTop="1">
      <c r="B160" s="77"/>
      <c r="F160" s="45"/>
      <c r="G160" s="45"/>
      <c r="H160" s="45"/>
      <c r="J160" s="133"/>
      <c r="K160" s="133"/>
      <c r="L160" s="133"/>
    </row>
    <row r="161" spans="1:2" ht="12" customHeight="1">
      <c r="A161" s="68" t="s">
        <v>133</v>
      </c>
      <c r="B161" s="69" t="s">
        <v>134</v>
      </c>
    </row>
    <row r="162" spans="1:2" ht="12" customHeight="1">
      <c r="A162" s="73"/>
      <c r="B162" s="77" t="s">
        <v>135</v>
      </c>
    </row>
    <row r="163" spans="1:2" ht="12" customHeight="1">
      <c r="A163" s="73"/>
      <c r="B163" s="77"/>
    </row>
    <row r="164" spans="1:2" ht="12" customHeight="1">
      <c r="A164" s="73"/>
      <c r="B164" s="77"/>
    </row>
    <row r="165" spans="1:2" ht="12" customHeight="1">
      <c r="A165" s="73"/>
      <c r="B165" s="77"/>
    </row>
    <row r="166" spans="1:2" ht="12" customHeight="1">
      <c r="A166" s="73"/>
      <c r="B166" s="77"/>
    </row>
    <row r="167" spans="1:2" ht="12" customHeight="1">
      <c r="A167" s="73"/>
      <c r="B167" s="77"/>
    </row>
    <row r="168" spans="1:10" ht="12" customHeight="1">
      <c r="A168" s="73"/>
      <c r="B168" s="77"/>
      <c r="J168" s="150" t="s">
        <v>272</v>
      </c>
    </row>
    <row r="169" spans="1:2" ht="12" customHeight="1">
      <c r="A169" s="68" t="s">
        <v>136</v>
      </c>
      <c r="B169" s="69" t="s">
        <v>137</v>
      </c>
    </row>
    <row r="170" spans="1:2" ht="12" customHeight="1">
      <c r="A170" s="73"/>
      <c r="B170" s="77" t="s">
        <v>275</v>
      </c>
    </row>
    <row r="171" spans="1:2" ht="12" customHeight="1">
      <c r="A171" s="73"/>
      <c r="B171" s="77"/>
    </row>
    <row r="172" spans="1:2" ht="12" customHeight="1">
      <c r="A172" s="73"/>
      <c r="B172" s="77"/>
    </row>
    <row r="173" spans="1:2" ht="12" customHeight="1">
      <c r="A173" s="68" t="s">
        <v>138</v>
      </c>
      <c r="B173" s="69" t="s">
        <v>139</v>
      </c>
    </row>
    <row r="174" spans="1:2" ht="12" customHeight="1">
      <c r="A174" s="73"/>
      <c r="B174" s="77" t="s">
        <v>140</v>
      </c>
    </row>
    <row r="175" spans="1:2" ht="12" customHeight="1">
      <c r="A175" s="73"/>
      <c r="B175" s="77"/>
    </row>
    <row r="176" spans="1:2" ht="12" customHeight="1">
      <c r="A176" s="73"/>
      <c r="B176" s="77"/>
    </row>
    <row r="177" spans="1:2" ht="12" customHeight="1">
      <c r="A177" s="68" t="s">
        <v>141</v>
      </c>
      <c r="B177" s="69" t="s">
        <v>142</v>
      </c>
    </row>
    <row r="178" spans="1:16" ht="12" customHeight="1">
      <c r="A178" s="70"/>
      <c r="B178" s="69"/>
      <c r="J178" s="80"/>
      <c r="L178" s="80" t="s">
        <v>5</v>
      </c>
      <c r="P178" s="80" t="s">
        <v>98</v>
      </c>
    </row>
    <row r="179" spans="1:16" ht="12" customHeight="1">
      <c r="A179" s="70"/>
      <c r="B179" s="69"/>
      <c r="J179" s="89"/>
      <c r="L179" s="89" t="s">
        <v>7</v>
      </c>
      <c r="P179" s="80" t="s">
        <v>8</v>
      </c>
    </row>
    <row r="180" spans="1:16" ht="12" customHeight="1">
      <c r="A180" s="70"/>
      <c r="B180" s="69"/>
      <c r="J180" s="83"/>
      <c r="L180" s="83" t="s">
        <v>9</v>
      </c>
      <c r="P180" s="83" t="s">
        <v>9</v>
      </c>
    </row>
    <row r="181" spans="1:12" ht="12" customHeight="1">
      <c r="A181" s="70"/>
      <c r="B181" s="69"/>
      <c r="C181" s="96" t="s">
        <v>143</v>
      </c>
      <c r="J181" s="97"/>
      <c r="L181" s="97"/>
    </row>
    <row r="182" spans="1:16" ht="12" customHeight="1">
      <c r="A182" s="70"/>
      <c r="B182" s="69"/>
      <c r="C182" s="63" t="s">
        <v>260</v>
      </c>
      <c r="J182" s="45"/>
      <c r="L182" s="45">
        <f>+'income statement'!G42</f>
        <v>-10773</v>
      </c>
      <c r="P182" s="45">
        <f>+'income statement'!K42</f>
        <v>13587</v>
      </c>
    </row>
    <row r="183" spans="1:2" ht="12" customHeight="1">
      <c r="A183" s="70"/>
      <c r="B183" s="69"/>
    </row>
    <row r="184" spans="1:3" ht="12" customHeight="1">
      <c r="A184" s="73"/>
      <c r="B184" s="77"/>
      <c r="C184" s="63" t="s">
        <v>144</v>
      </c>
    </row>
    <row r="185" spans="1:16" ht="12" customHeight="1">
      <c r="A185" s="73"/>
      <c r="B185" s="74"/>
      <c r="C185" s="63" t="s">
        <v>145</v>
      </c>
      <c r="J185" s="45"/>
      <c r="L185" s="45">
        <v>37500</v>
      </c>
      <c r="P185" s="45">
        <v>37500</v>
      </c>
    </row>
    <row r="186" spans="1:3" ht="12" customHeight="1">
      <c r="A186" s="77"/>
      <c r="B186" s="77"/>
      <c r="C186" s="63" t="s">
        <v>146</v>
      </c>
    </row>
    <row r="187" spans="1:16" ht="12" customHeight="1">
      <c r="A187" s="77"/>
      <c r="B187" s="77"/>
      <c r="C187" s="63" t="s">
        <v>147</v>
      </c>
      <c r="J187" s="45"/>
      <c r="L187" s="45">
        <v>0</v>
      </c>
      <c r="P187" s="45">
        <v>0</v>
      </c>
    </row>
    <row r="188" spans="1:10" ht="12" customHeight="1">
      <c r="A188" s="77"/>
      <c r="B188" s="77"/>
      <c r="J188"/>
    </row>
    <row r="189" spans="1:16" ht="12" customHeight="1" thickBot="1">
      <c r="A189" s="77"/>
      <c r="B189" s="77"/>
      <c r="C189" s="63" t="s">
        <v>148</v>
      </c>
      <c r="J189"/>
      <c r="L189" s="98">
        <f>+L182/L185</f>
        <v>-0.28728</v>
      </c>
      <c r="P189" s="98">
        <f>+P182/P185</f>
        <v>0.36232</v>
      </c>
    </row>
    <row r="190" spans="1:16" ht="12" customHeight="1" thickTop="1">
      <c r="A190" s="77"/>
      <c r="B190" s="77"/>
      <c r="J190"/>
      <c r="P190" s="137"/>
    </row>
    <row r="191" spans="1:16" ht="12" customHeight="1" thickBot="1">
      <c r="A191" s="77"/>
      <c r="B191" s="77"/>
      <c r="C191" s="96" t="s">
        <v>149</v>
      </c>
      <c r="J191"/>
      <c r="L191" s="99" t="s">
        <v>27</v>
      </c>
      <c r="P191" s="99" t="s">
        <v>27</v>
      </c>
    </row>
    <row r="192" spans="1:10" ht="12" customHeight="1" thickTop="1">
      <c r="A192" s="77"/>
      <c r="B192" s="77"/>
      <c r="J192"/>
    </row>
    <row r="193" spans="1:10" ht="12" customHeight="1">
      <c r="A193" s="77"/>
      <c r="B193" s="77"/>
      <c r="J193"/>
    </row>
    <row r="194" ht="12" customHeight="1">
      <c r="A194" s="90" t="s">
        <v>150</v>
      </c>
    </row>
    <row r="195" ht="12" customHeight="1">
      <c r="A195" s="100" t="s">
        <v>153</v>
      </c>
    </row>
    <row r="196" ht="12" customHeight="1">
      <c r="A196" s="90"/>
    </row>
    <row r="197" ht="12" customHeight="1">
      <c r="A197" s="90"/>
    </row>
    <row r="198" ht="12" customHeight="1">
      <c r="A198" s="101" t="s">
        <v>261</v>
      </c>
    </row>
    <row r="199" ht="12" customHeight="1">
      <c r="A199" s="102" t="s">
        <v>151</v>
      </c>
    </row>
    <row r="200" ht="12" customHeight="1">
      <c r="A200" s="90"/>
    </row>
    <row r="201" ht="12" customHeight="1">
      <c r="A201" s="101" t="s">
        <v>152</v>
      </c>
    </row>
    <row r="202" ht="12" customHeight="1">
      <c r="A202" s="103" t="s">
        <v>262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ABJ</dc:creator>
  <cp:keywords/>
  <dc:description/>
  <cp:lastModifiedBy>MENTIGA</cp:lastModifiedBy>
  <cp:lastPrinted>2004-02-24T09:47:07Z</cp:lastPrinted>
  <dcterms:created xsi:type="dcterms:W3CDTF">2004-02-22T09:29:30Z</dcterms:created>
  <dcterms:modified xsi:type="dcterms:W3CDTF">2004-02-25T03:58:39Z</dcterms:modified>
  <cp:category/>
  <cp:version/>
  <cp:contentType/>
  <cp:contentStatus/>
</cp:coreProperties>
</file>